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CODY THUMB/Ferrierite Cement/Data/Unconfined Compression/"/>
    </mc:Choice>
  </mc:AlternateContent>
  <xr:revisionPtr revIDLastSave="0" documentId="13_ncr:1_{A7676A4E-C7AF-074C-B7E1-624F58BF6565}" xr6:coauthVersionLast="47" xr6:coauthVersionMax="47" xr10:uidLastSave="{00000000-0000-0000-0000-000000000000}"/>
  <bookViews>
    <workbookView xWindow="0" yWindow="460" windowWidth="20740" windowHeight="11160" activeTab="1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" i="2" l="1"/>
  <c r="E2" i="2"/>
  <c r="B2" i="2"/>
  <c r="C2" i="2"/>
  <c r="G4" i="1"/>
  <c r="G5" i="1"/>
  <c r="G6" i="1"/>
  <c r="G7" i="1"/>
  <c r="G8" i="1"/>
  <c r="G9" i="1"/>
  <c r="G10" i="1"/>
  <c r="G11" i="1"/>
  <c r="G12" i="1"/>
  <c r="G13" i="1"/>
  <c r="G14" i="1"/>
  <c r="G15" i="1"/>
  <c r="G3" i="1"/>
  <c r="L12" i="1"/>
  <c r="L9" i="1"/>
  <c r="L6" i="1"/>
  <c r="L3" i="1"/>
  <c r="K14" i="1" l="1"/>
  <c r="K15" i="1"/>
  <c r="K13" i="1"/>
  <c r="K12" i="1"/>
  <c r="K11" i="1"/>
  <c r="K10" i="1"/>
  <c r="K9" i="1"/>
  <c r="K8" i="1"/>
  <c r="K7" i="1"/>
  <c r="K6" i="1"/>
  <c r="K5" i="1"/>
  <c r="K4" i="1"/>
  <c r="K3" i="1"/>
</calcChain>
</file>

<file path=xl/sharedStrings.xml><?xml version="1.0" encoding="utf-8"?>
<sst xmlns="http://schemas.openxmlformats.org/spreadsheetml/2006/main" count="53" uniqueCount="46">
  <si>
    <t>Sample</t>
  </si>
  <si>
    <t>Diameter</t>
  </si>
  <si>
    <t>Length</t>
  </si>
  <si>
    <t>Axial load</t>
  </si>
  <si>
    <t>UCS</t>
  </si>
  <si>
    <t>Mass</t>
  </si>
  <si>
    <t>Density</t>
  </si>
  <si>
    <t>Aspect ratio</t>
  </si>
  <si>
    <t>in</t>
  </si>
  <si>
    <t>Kn</t>
  </si>
  <si>
    <t>psi</t>
  </si>
  <si>
    <t>MPa</t>
  </si>
  <si>
    <t>grams</t>
  </si>
  <si>
    <t>grams/cc</t>
  </si>
  <si>
    <t>S.No</t>
  </si>
  <si>
    <t xml:space="preserve"> 5% FERRIERITE 2</t>
  </si>
  <si>
    <t xml:space="preserve"> 5% FERRIERITE 3</t>
  </si>
  <si>
    <t>15% FERRIERITE 2</t>
  </si>
  <si>
    <t>15% FERRIERITE 3</t>
  </si>
  <si>
    <t>30% FERRIERITE 2</t>
  </si>
  <si>
    <t>30% FERRIERITE 3</t>
  </si>
  <si>
    <t>NEAT CLASS H 2</t>
  </si>
  <si>
    <t>NEAT CLASS H 3</t>
  </si>
  <si>
    <t>NEAT CLASS H 4</t>
  </si>
  <si>
    <t>5% Fer</t>
  </si>
  <si>
    <t>15%Fer</t>
  </si>
  <si>
    <t>30% Fer</t>
  </si>
  <si>
    <t>Neat</t>
  </si>
  <si>
    <t>AVG</t>
  </si>
  <si>
    <t>Indentation</t>
  </si>
  <si>
    <t>Triaxial</t>
  </si>
  <si>
    <t>Hardness (Gpa)</t>
  </si>
  <si>
    <t>Axial peak stress (psi)</t>
  </si>
  <si>
    <t>Comp. strength (psi)</t>
  </si>
  <si>
    <t>15% Fer</t>
  </si>
  <si>
    <t>EM (GPa) triax</t>
  </si>
  <si>
    <t>EM (GPa) Ind</t>
  </si>
  <si>
    <t xml:space="preserve">UCS </t>
  </si>
  <si>
    <t>Kpsi</t>
  </si>
  <si>
    <t xml:space="preserve"> 5% FERRIERITE </t>
  </si>
  <si>
    <t xml:space="preserve">15% FERRIERITE </t>
  </si>
  <si>
    <t xml:space="preserve">30% FERRIERITE </t>
  </si>
  <si>
    <t xml:space="preserve">NEAT CLASS H </t>
  </si>
  <si>
    <t>UCS (KPsi)</t>
  </si>
  <si>
    <t>Hardness (GPa)</t>
  </si>
  <si>
    <t>Elastic modulus (GPa)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</si>
</sst>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11"/>
      <color rgb="FF9C000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33">
    <xf numFmtId="0" fontId="0" fillId="0" borderId="0" xfId="0"/>
    <xf numFmtId="164" fontId="0" fillId="0" borderId="1" xfId="0" applyNumberFormat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165" fontId="0" fillId="3" borderId="2" xfId="0" applyNumberForma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5" fontId="2" fillId="3" borderId="3" xfId="0" applyNumberFormat="1" applyFon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0" borderId="1" xfId="0" applyBorder="1"/>
    <xf numFmtId="164" fontId="2" fillId="3" borderId="7" xfId="0" applyNumberFormat="1" applyFont="1" applyFill="1" applyBorder="1" applyAlignment="1">
      <alignment horizontal="center" vertical="center"/>
    </xf>
    <xf numFmtId="164" fontId="0" fillId="3" borderId="8" xfId="0" applyNumberFormat="1" applyFill="1" applyBorder="1" applyAlignment="1">
      <alignment horizontal="center" vertical="center"/>
    </xf>
    <xf numFmtId="164" fontId="0" fillId="2" borderId="9" xfId="0" applyNumberForma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 wrapText="1"/>
    </xf>
    <xf numFmtId="2" fontId="0" fillId="0" borderId="0" xfId="0" applyNumberForma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vertical="center"/>
    </xf>
    <xf numFmtId="0" fontId="3" fillId="4" borderId="1" xfId="1" applyBorder="1"/>
    <xf numFmtId="2" fontId="3" fillId="4" borderId="6" xfId="1" applyNumberFormat="1" applyBorder="1" applyAlignment="1">
      <alignment horizontal="center" vertical="center"/>
    </xf>
    <xf numFmtId="164" fontId="3" fillId="4" borderId="1" xfId="1" applyNumberFormat="1" applyBorder="1" applyAlignment="1">
      <alignment horizontal="center" vertical="center"/>
    </xf>
    <xf numFmtId="3" fontId="3" fillId="4" borderId="1" xfId="1" applyNumberFormat="1" applyBorder="1" applyAlignment="1">
      <alignment horizontal="center" vertical="center"/>
    </xf>
    <xf numFmtId="2" fontId="3" fillId="4" borderId="1" xfId="1" applyNumberFormat="1" applyBorder="1" applyAlignment="1">
      <alignment horizontal="center" vertical="center"/>
    </xf>
    <xf numFmtId="164" fontId="3" fillId="4" borderId="9" xfId="1" applyNumberFormat="1" applyBorder="1" applyAlignment="1">
      <alignment horizontal="center" vertical="center"/>
    </xf>
    <xf numFmtId="2" fontId="3" fillId="4" borderId="0" xfId="1" applyNumberFormat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2" fontId="0" fillId="0" borderId="0" xfId="0" applyNumberFormat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 vertical="center"/>
    </xf>
    <xf numFmtId="2" fontId="2" fillId="3" borderId="5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colors>
    <mruColors>
      <color rgb="FFF490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33977229060259"/>
          <c:y val="6.8238100511781738E-2"/>
          <c:w val="0.83626995365742052"/>
          <c:h val="0.8416746864975212"/>
        </c:manualLayout>
      </c:layout>
      <c:barChart>
        <c:barDir val="col"/>
        <c:grouping val="clustered"/>
        <c:varyColors val="0"/>
        <c:ser>
          <c:idx val="10"/>
          <c:order val="0"/>
          <c:tx>
            <c:strRef>
              <c:f>Sheet1!$B$13</c:f>
              <c:strCache>
                <c:ptCount val="1"/>
                <c:pt idx="0">
                  <c:v>NEAT CLASS H 2</c:v>
                </c:pt>
              </c:strCache>
            </c:strRef>
          </c:tx>
          <c:spPr>
            <a:pattFill prst="dkUpDi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1"/>
              <c:pt idx="0">
                <c:v>percentage addition of Ferrierite</c:v>
              </c:pt>
            </c:strLit>
          </c:cat>
          <c:val>
            <c:numRef>
              <c:f>Sheet1!$G$13</c:f>
              <c:numCache>
                <c:formatCode>#,##0.00</c:formatCode>
                <c:ptCount val="1"/>
                <c:pt idx="0">
                  <c:v>7.0303254143242802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2FCA-43FE-B615-72AC2E7F59F6}"/>
            </c:ext>
          </c:extLst>
        </c:ser>
        <c:ser>
          <c:idx val="11"/>
          <c:order val="1"/>
          <c:tx>
            <c:strRef>
              <c:f>Sheet1!$B$14</c:f>
              <c:strCache>
                <c:ptCount val="1"/>
                <c:pt idx="0">
                  <c:v>NEAT CLASS H 3</c:v>
                </c:pt>
              </c:strCache>
            </c:strRef>
          </c:tx>
          <c:spPr>
            <a:pattFill prst="dkUpDi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1"/>
              <c:pt idx="0">
                <c:v>percentage addition of Ferrierite</c:v>
              </c:pt>
            </c:strLit>
          </c:cat>
          <c:val>
            <c:numRef>
              <c:f>Sheet1!$G$14</c:f>
              <c:numCache>
                <c:formatCode>#,##0.00</c:formatCode>
                <c:ptCount val="1"/>
                <c:pt idx="0">
                  <c:v>6.9835796514984079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2FCA-43FE-B615-72AC2E7F59F6}"/>
            </c:ext>
          </c:extLst>
        </c:ser>
        <c:ser>
          <c:idx val="9"/>
          <c:order val="2"/>
          <c:tx>
            <c:strRef>
              <c:f>Sheet1!$B$12</c:f>
              <c:strCache>
                <c:ptCount val="1"/>
                <c:pt idx="0">
                  <c:v>NEAT CLASS H </c:v>
                </c:pt>
              </c:strCache>
            </c:strRef>
          </c:tx>
          <c:spPr>
            <a:pattFill prst="dkUpDi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1"/>
              <c:pt idx="0">
                <c:v>percentage addition of Ferrierite</c:v>
              </c:pt>
            </c:strLit>
          </c:cat>
          <c:val>
            <c:numRef>
              <c:f>Sheet1!$G$12</c:f>
              <c:numCache>
                <c:formatCode>#,##0.00</c:formatCode>
                <c:ptCount val="1"/>
                <c:pt idx="0">
                  <c:v>7.1106403006627721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2FCA-43FE-B615-72AC2E7F59F6}"/>
            </c:ext>
          </c:extLst>
        </c:ser>
        <c:ser>
          <c:idx val="0"/>
          <c:order val="3"/>
          <c:tx>
            <c:strRef>
              <c:f>Sheet1!$B$3</c:f>
              <c:strCache>
                <c:ptCount val="1"/>
                <c:pt idx="0">
                  <c:v> 5% FERRIERITE </c:v>
                </c:pt>
              </c:strCache>
            </c:strRef>
          </c:tx>
          <c:spPr>
            <a:pattFill prst="pct80">
              <a:fgClr>
                <a:schemeClr val="tx1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1"/>
              <c:pt idx="0">
                <c:v>percentage addition of Ferrierite</c:v>
              </c:pt>
            </c:strLit>
          </c:cat>
          <c:val>
            <c:numRef>
              <c:f>Sheet1!$G$3</c:f>
              <c:numCache>
                <c:formatCode>#,##0.00</c:formatCode>
                <c:ptCount val="1"/>
                <c:pt idx="0">
                  <c:v>9.9056208378481259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FCA-43FE-B615-72AC2E7F59F6}"/>
            </c:ext>
          </c:extLst>
        </c:ser>
        <c:ser>
          <c:idx val="1"/>
          <c:order val="4"/>
          <c:tx>
            <c:strRef>
              <c:f>Sheet1!$B$4</c:f>
              <c:strCache>
                <c:ptCount val="1"/>
                <c:pt idx="0">
                  <c:v> 5% FERRIERITE 2</c:v>
                </c:pt>
              </c:strCache>
            </c:strRef>
          </c:tx>
          <c:spPr>
            <a:pattFill prst="pct80">
              <a:fgClr>
                <a:schemeClr val="tx1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1"/>
              <c:pt idx="0">
                <c:v>percentage addition of Ferrierite</c:v>
              </c:pt>
            </c:strLit>
          </c:cat>
          <c:val>
            <c:numRef>
              <c:f>Sheet1!$G$4</c:f>
              <c:numCache>
                <c:formatCode>#,##0.00</c:formatCode>
                <c:ptCount val="1"/>
                <c:pt idx="0">
                  <c:v>10.140882015489282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FCA-43FE-B615-72AC2E7F59F6}"/>
            </c:ext>
          </c:extLst>
        </c:ser>
        <c:ser>
          <c:idx val="2"/>
          <c:order val="5"/>
          <c:tx>
            <c:strRef>
              <c:f>Sheet1!$B$5</c:f>
              <c:strCache>
                <c:ptCount val="1"/>
                <c:pt idx="0">
                  <c:v> 5% FERRIERITE 3</c:v>
                </c:pt>
              </c:strCache>
            </c:strRef>
          </c:tx>
          <c:spPr>
            <a:pattFill prst="pct80">
              <a:fgClr>
                <a:schemeClr val="tx1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1"/>
              <c:pt idx="0">
                <c:v>percentage addition of Ferrierite</c:v>
              </c:pt>
            </c:strLit>
          </c:cat>
          <c:val>
            <c:numRef>
              <c:f>Sheet1!$G$5</c:f>
              <c:numCache>
                <c:formatCode>#,##0.00</c:formatCode>
                <c:ptCount val="1"/>
                <c:pt idx="0">
                  <c:v>9.7556774468109779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FCA-43FE-B615-72AC2E7F59F6}"/>
            </c:ext>
          </c:extLst>
        </c:ser>
        <c:ser>
          <c:idx val="3"/>
          <c:order val="6"/>
          <c:tx>
            <c:strRef>
              <c:f>Sheet1!$B$6</c:f>
              <c:strCache>
                <c:ptCount val="1"/>
                <c:pt idx="0">
                  <c:v>15% FERRIERITE </c:v>
                </c:pt>
              </c:strCache>
            </c:strRef>
          </c:tx>
          <c:spPr>
            <a:pattFill prst="pct30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1"/>
              <c:pt idx="0">
                <c:v>percentage addition of Ferrierite</c:v>
              </c:pt>
            </c:strLit>
          </c:cat>
          <c:val>
            <c:numRef>
              <c:f>Sheet1!$G$6</c:f>
              <c:numCache>
                <c:formatCode>#,##0.00</c:formatCode>
                <c:ptCount val="1"/>
                <c:pt idx="0">
                  <c:v>6.6617997849901158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FCA-43FE-B615-72AC2E7F59F6}"/>
            </c:ext>
          </c:extLst>
        </c:ser>
        <c:ser>
          <c:idx val="4"/>
          <c:order val="7"/>
          <c:tx>
            <c:strRef>
              <c:f>Sheet1!$B$7</c:f>
              <c:strCache>
                <c:ptCount val="1"/>
                <c:pt idx="0">
                  <c:v>15% FERRIERITE 2</c:v>
                </c:pt>
              </c:strCache>
            </c:strRef>
          </c:tx>
          <c:spPr>
            <a:pattFill prst="pct30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1"/>
              <c:pt idx="0">
                <c:v>percentage addition of Ferrierite</c:v>
              </c:pt>
            </c:strLit>
          </c:cat>
          <c:val>
            <c:numRef>
              <c:f>Sheet1!$G$7</c:f>
              <c:numCache>
                <c:formatCode>#,##0.00</c:formatCode>
                <c:ptCount val="1"/>
                <c:pt idx="0">
                  <c:v>6.8260347339723237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FCA-43FE-B615-72AC2E7F59F6}"/>
            </c:ext>
          </c:extLst>
        </c:ser>
        <c:ser>
          <c:idx val="5"/>
          <c:order val="8"/>
          <c:tx>
            <c:strRef>
              <c:f>Sheet1!$B$8</c:f>
              <c:strCache>
                <c:ptCount val="1"/>
                <c:pt idx="0">
                  <c:v>15% FERRIERITE 3</c:v>
                </c:pt>
              </c:strCache>
            </c:strRef>
          </c:tx>
          <c:spPr>
            <a:pattFill prst="pct30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1"/>
              <c:pt idx="0">
                <c:v>percentage addition of Ferrierite</c:v>
              </c:pt>
            </c:strLit>
          </c:cat>
          <c:val>
            <c:numRef>
              <c:f>Sheet1!$G$8</c:f>
              <c:numCache>
                <c:formatCode>#,##0.00</c:formatCode>
                <c:ptCount val="1"/>
                <c:pt idx="0">
                  <c:v>6.4678982452225382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FCA-43FE-B615-72AC2E7F59F6}"/>
            </c:ext>
          </c:extLst>
        </c:ser>
        <c:ser>
          <c:idx val="6"/>
          <c:order val="9"/>
          <c:tx>
            <c:strRef>
              <c:f>Sheet1!$B$9</c:f>
              <c:strCache>
                <c:ptCount val="1"/>
                <c:pt idx="0">
                  <c:v>30% FERRIERITE </c:v>
                </c:pt>
              </c:strCache>
            </c:strRef>
          </c:tx>
          <c:spPr>
            <a:pattFill prst="trellis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1"/>
              <c:pt idx="0">
                <c:v>percentage addition of Ferrierite</c:v>
              </c:pt>
            </c:strLit>
          </c:cat>
          <c:val>
            <c:numRef>
              <c:f>Sheet1!$G$9</c:f>
              <c:numCache>
                <c:formatCode>#,##0.00</c:formatCode>
                <c:ptCount val="1"/>
                <c:pt idx="0">
                  <c:v>6.3882153449058547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FCA-43FE-B615-72AC2E7F59F6}"/>
            </c:ext>
          </c:extLst>
        </c:ser>
        <c:ser>
          <c:idx val="7"/>
          <c:order val="10"/>
          <c:tx>
            <c:strRef>
              <c:f>Sheet1!$B$10</c:f>
              <c:strCache>
                <c:ptCount val="1"/>
                <c:pt idx="0">
                  <c:v>30% FERRIERITE 2</c:v>
                </c:pt>
              </c:strCache>
            </c:strRef>
          </c:tx>
          <c:spPr>
            <a:pattFill prst="trellis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1"/>
              <c:pt idx="0">
                <c:v>percentage addition of Ferrierite</c:v>
              </c:pt>
            </c:strLit>
          </c:cat>
          <c:val>
            <c:numRef>
              <c:f>Sheet1!$G$10</c:f>
              <c:numCache>
                <c:formatCode>#,##0.00</c:formatCode>
                <c:ptCount val="1"/>
                <c:pt idx="0">
                  <c:v>6.2957265637789197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FCA-43FE-B615-72AC2E7F59F6}"/>
            </c:ext>
          </c:extLst>
        </c:ser>
        <c:ser>
          <c:idx val="8"/>
          <c:order val="11"/>
          <c:tx>
            <c:strRef>
              <c:f>Sheet1!$B$11</c:f>
              <c:strCache>
                <c:ptCount val="1"/>
                <c:pt idx="0">
                  <c:v>30% FERRIERITE 3</c:v>
                </c:pt>
              </c:strCache>
            </c:strRef>
          </c:tx>
          <c:spPr>
            <a:pattFill prst="trellis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1"/>
              <c:pt idx="0">
                <c:v>percentage addition of Ferrierite</c:v>
              </c:pt>
            </c:strLit>
          </c:cat>
          <c:val>
            <c:numRef>
              <c:f>Sheet1!$G$11</c:f>
              <c:numCache>
                <c:formatCode>#,##0.00</c:formatCode>
                <c:ptCount val="1"/>
                <c:pt idx="0">
                  <c:v>6.2730706615036249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FCA-43FE-B615-72AC2E7F59F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52"/>
        <c:overlap val="-100"/>
        <c:axId val="579717456"/>
        <c:axId val="579720976"/>
      </c:barChart>
      <c:catAx>
        <c:axId val="579717456"/>
        <c:scaling>
          <c:orientation val="minMax"/>
        </c:scaling>
        <c:delete val="0"/>
        <c:axPos val="b"/>
        <c:majorGridlines>
          <c:spPr>
            <a:ln w="9525" cap="flat" cmpd="dbl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9720976"/>
        <c:crosses val="autoZero"/>
        <c:auto val="1"/>
        <c:lblAlgn val="ctr"/>
        <c:lblOffset val="100"/>
        <c:noMultiLvlLbl val="0"/>
      </c:catAx>
      <c:valAx>
        <c:axId val="579720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minorGridlines>
          <c:spPr>
            <a:ln w="15875" cap="flat" cmpd="sng" algn="ctr">
              <a:solidFill>
                <a:schemeClr val="bg2">
                  <a:alpha val="99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 sz="2000"/>
                  <a:t>UCS (Kpsi)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9717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10"/>
        <c:delete val="1"/>
      </c:legendEntry>
      <c:legendEntry>
        <c:idx val="11"/>
        <c:delete val="1"/>
      </c:legendEntry>
      <c:layout>
        <c:manualLayout>
          <c:xMode val="edge"/>
          <c:yMode val="edge"/>
          <c:x val="0.69227110445115747"/>
          <c:y val="7.0317486649421931E-2"/>
          <c:w val="0.26588497490445273"/>
          <c:h val="0.23198780583634288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17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UCS Vs Hardness and Elastic Modulus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UCS</c:v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Sheet2!$B$1:$E$1</c:f>
              <c:strCache>
                <c:ptCount val="4"/>
                <c:pt idx="0">
                  <c:v>Neat</c:v>
                </c:pt>
                <c:pt idx="1">
                  <c:v>5% Fer</c:v>
                </c:pt>
                <c:pt idx="2">
                  <c:v>15%Fer</c:v>
                </c:pt>
                <c:pt idx="3">
                  <c:v>30% Fer</c:v>
                </c:pt>
              </c:strCache>
            </c:strRef>
          </c:cat>
          <c:val>
            <c:numRef>
              <c:f>Sheet2!$B$3:$E$3</c:f>
              <c:numCache>
                <c:formatCode>General</c:formatCode>
                <c:ptCount val="4"/>
                <c:pt idx="0">
                  <c:v>7041.5151221618207</c:v>
                </c:pt>
                <c:pt idx="1">
                  <c:v>9934.0601000494626</c:v>
                </c:pt>
                <c:pt idx="2">
                  <c:v>6651.9109213949923</c:v>
                </c:pt>
                <c:pt idx="3">
                  <c:v>6319.0041900627994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DA-4B1A-AFBB-5AC40EB403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21080"/>
        <c:axId val="460919160"/>
      </c:lineChart>
      <c:lineChart>
        <c:grouping val="standard"/>
        <c:varyColors val="0"/>
        <c:ser>
          <c:idx val="1"/>
          <c:order val="1"/>
          <c:tx>
            <c:v>Hardness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Sheet2!$B$1:$E$1</c:f>
              <c:strCache>
                <c:ptCount val="4"/>
                <c:pt idx="0">
                  <c:v>Neat</c:v>
                </c:pt>
                <c:pt idx="1">
                  <c:v>5% Fer</c:v>
                </c:pt>
                <c:pt idx="2">
                  <c:v>15%Fer</c:v>
                </c:pt>
                <c:pt idx="3">
                  <c:v>30% Fer</c:v>
                </c:pt>
              </c:strCache>
            </c:strRef>
          </c:cat>
          <c:val>
            <c:numRef>
              <c:f>Sheet2!$B$4:$E$4</c:f>
              <c:numCache>
                <c:formatCode>General</c:formatCode>
                <c:ptCount val="4"/>
                <c:pt idx="0">
                  <c:v>47.827443872978101</c:v>
                </c:pt>
                <c:pt idx="1">
                  <c:v>37.300145570519803</c:v>
                </c:pt>
                <c:pt idx="2">
                  <c:v>30.2280816630538</c:v>
                </c:pt>
                <c:pt idx="3">
                  <c:v>24.173596910754501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DA-4B1A-AFBB-5AC40EB40306}"/>
            </c:ext>
          </c:extLst>
        </c:ser>
        <c:ser>
          <c:idx val="2"/>
          <c:order val="2"/>
          <c:tx>
            <c:v>Elastic Modulus</c:v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Sheet2!$B$1:$E$1</c:f>
              <c:strCache>
                <c:ptCount val="4"/>
                <c:pt idx="0">
                  <c:v>Neat</c:v>
                </c:pt>
                <c:pt idx="1">
                  <c:v>5% Fer</c:v>
                </c:pt>
                <c:pt idx="2">
                  <c:v>15%Fer</c:v>
                </c:pt>
                <c:pt idx="3">
                  <c:v>30% Fer</c:v>
                </c:pt>
              </c:strCache>
            </c:strRef>
          </c:cat>
          <c:val>
            <c:numRef>
              <c:f>Sheet2!$B$5:$E$5</c:f>
              <c:numCache>
                <c:formatCode>General</c:formatCode>
                <c:ptCount val="4"/>
                <c:pt idx="0">
                  <c:v>15.7248295589614</c:v>
                </c:pt>
                <c:pt idx="1">
                  <c:v>14.0382313867634</c:v>
                </c:pt>
                <c:pt idx="2">
                  <c:v>11.001056555292299</c:v>
                </c:pt>
                <c:pt idx="3">
                  <c:v>7.8869527080417301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DA-4B1A-AFBB-5AC40EB403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9163920"/>
        <c:axId val="639162640"/>
      </c:lineChart>
      <c:catAx>
        <c:axId val="4609210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Cement formulation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0919160"/>
        <c:crosses val="autoZero"/>
        <c:auto val="1"/>
        <c:lblAlgn val="ctr"/>
        <c:lblOffset val="100"/>
        <c:noMultiLvlLbl val="0"/>
      </c:catAx>
      <c:valAx>
        <c:axId val="460919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Unconfined Conmpressive STrength (psi)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0921080"/>
        <c:crosses val="autoZero"/>
        <c:crossBetween val="between"/>
      </c:valAx>
      <c:valAx>
        <c:axId val="6391626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EM and Hardness (GPa)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9163920"/>
        <c:crosses val="max"/>
        <c:crossBetween val="between"/>
      </c:valAx>
      <c:catAx>
        <c:axId val="639163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39162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Sheet2!$A$3</c:f>
              <c:strCache>
                <c:ptCount val="1"/>
                <c:pt idx="0">
                  <c:v>UCS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Sheet2!$B$1:$E$1</c:f>
              <c:strCache>
                <c:ptCount val="4"/>
                <c:pt idx="0">
                  <c:v>Neat</c:v>
                </c:pt>
                <c:pt idx="1">
                  <c:v>5% Fer</c:v>
                </c:pt>
                <c:pt idx="2">
                  <c:v>15%Fer</c:v>
                </c:pt>
                <c:pt idx="3">
                  <c:v>30% Fer</c:v>
                </c:pt>
              </c:strCache>
            </c:strRef>
          </c:cat>
          <c:val>
            <c:numRef>
              <c:f>Sheet2!$B$3:$E$3</c:f>
              <c:numCache>
                <c:formatCode>General</c:formatCode>
                <c:ptCount val="4"/>
                <c:pt idx="0">
                  <c:v>7041.5151221618207</c:v>
                </c:pt>
                <c:pt idx="1">
                  <c:v>9934.0601000494626</c:v>
                </c:pt>
                <c:pt idx="2">
                  <c:v>6651.9109213949923</c:v>
                </c:pt>
                <c:pt idx="3">
                  <c:v>6319.0041900627994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D5-403E-BE78-A4ACEA8E3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6175248"/>
        <c:axId val="696173648"/>
      </c:barChart>
      <c:lineChart>
        <c:grouping val="standard"/>
        <c:varyColors val="0"/>
        <c:ser>
          <c:idx val="1"/>
          <c:order val="1"/>
          <c:tx>
            <c:strRef>
              <c:f>Sheet2!$A$4</c:f>
              <c:strCache>
                <c:ptCount val="1"/>
                <c:pt idx="0">
                  <c:v>Hardness (GPa)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Sheet2!$B$1:$E$1</c:f>
              <c:strCache>
                <c:ptCount val="4"/>
                <c:pt idx="0">
                  <c:v>Neat</c:v>
                </c:pt>
                <c:pt idx="1">
                  <c:v>5% Fer</c:v>
                </c:pt>
                <c:pt idx="2">
                  <c:v>15%Fer</c:v>
                </c:pt>
                <c:pt idx="3">
                  <c:v>30% Fer</c:v>
                </c:pt>
              </c:strCache>
            </c:strRef>
          </c:cat>
          <c:val>
            <c:numRef>
              <c:f>Sheet2!$B$4:$E$4</c:f>
              <c:numCache>
                <c:formatCode>General</c:formatCode>
                <c:ptCount val="4"/>
                <c:pt idx="0">
                  <c:v>47.827443872978101</c:v>
                </c:pt>
                <c:pt idx="1">
                  <c:v>37.300145570519803</c:v>
                </c:pt>
                <c:pt idx="2">
                  <c:v>30.2280816630538</c:v>
                </c:pt>
                <c:pt idx="3">
                  <c:v>24.173596910754501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D5-403E-BE78-A4ACEA8E3432}"/>
            </c:ext>
          </c:extLst>
        </c:ser>
        <c:ser>
          <c:idx val="2"/>
          <c:order val="2"/>
          <c:tx>
            <c:strRef>
              <c:f>Sheet2!$A$5</c:f>
              <c:strCache>
                <c:ptCount val="1"/>
                <c:pt idx="0">
                  <c:v>Elastic modulus (GPa)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Sheet2!$B$1:$E$1</c:f>
              <c:strCache>
                <c:ptCount val="4"/>
                <c:pt idx="0">
                  <c:v>Neat</c:v>
                </c:pt>
                <c:pt idx="1">
                  <c:v>5% Fer</c:v>
                </c:pt>
                <c:pt idx="2">
                  <c:v>15%Fer</c:v>
                </c:pt>
                <c:pt idx="3">
                  <c:v>30% Fer</c:v>
                </c:pt>
              </c:strCache>
            </c:strRef>
          </c:cat>
          <c:val>
            <c:numRef>
              <c:f>Sheet2!$B$5:$E$5</c:f>
              <c:numCache>
                <c:formatCode>General</c:formatCode>
                <c:ptCount val="4"/>
                <c:pt idx="0">
                  <c:v>15.7248295589614</c:v>
                </c:pt>
                <c:pt idx="1">
                  <c:v>14.0382313867634</c:v>
                </c:pt>
                <c:pt idx="2">
                  <c:v>11.001056555292299</c:v>
                </c:pt>
                <c:pt idx="3">
                  <c:v>7.8869527080417301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D5-403E-BE78-A4ACEA8E3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818960"/>
        <c:axId val="585534968"/>
      </c:lineChart>
      <c:catAx>
        <c:axId val="696175248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173648"/>
        <c:crosses val="autoZero"/>
        <c:auto val="1"/>
        <c:lblAlgn val="ctr"/>
        <c:lblOffset val="100"/>
        <c:noMultiLvlLbl val="0"/>
      </c:catAx>
      <c:valAx>
        <c:axId val="69617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UCS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175248"/>
        <c:crosses val="autoZero"/>
        <c:crossBetween val="between"/>
      </c:valAx>
      <c:valAx>
        <c:axId val="58553496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 sz="1100" b="0" i="0" baseline="0">
                    <a:effectLst/>
                  </a:rPr>
                  <a:t>EM and hardness</a:t>
                </a:r>
                <a:endParaRPr lang="en-IN" sz="6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3818960"/>
        <c:crosses val="max"/>
        <c:crossBetween val="between"/>
      </c:valAx>
      <c:catAx>
        <c:axId val="633818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5534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Elastic Modulus-Indentation Vs triaxial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660571853297099"/>
          <c:y val="0.213769223291533"/>
          <c:w val="0.78678856293405797"/>
          <c:h val="0.51818917079809468"/>
        </c:manualLayout>
      </c:layout>
      <c:lineChart>
        <c:grouping val="standard"/>
        <c:varyColors val="0"/>
        <c:ser>
          <c:idx val="2"/>
          <c:order val="1"/>
          <c:tx>
            <c:strRef>
              <c:f>Sheet3!$D$1</c:f>
              <c:strCache>
                <c:ptCount val="1"/>
                <c:pt idx="0">
                  <c:v>Triaxial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Sheet3!$A$3:$A$6</c:f>
              <c:strCache>
                <c:ptCount val="4"/>
                <c:pt idx="0">
                  <c:v>Neat</c:v>
                </c:pt>
                <c:pt idx="1">
                  <c:v>5% Fer</c:v>
                </c:pt>
                <c:pt idx="2">
                  <c:v>15% Fer</c:v>
                </c:pt>
                <c:pt idx="3">
                  <c:v>30% Fer</c:v>
                </c:pt>
              </c:strCache>
            </c:strRef>
          </c:cat>
          <c:val>
            <c:numRef>
              <c:f>Sheet3!$E$3:$E$6</c:f>
              <c:numCache>
                <c:formatCode>General</c:formatCode>
                <c:ptCount val="4"/>
                <c:pt idx="0">
                  <c:v>9.65</c:v>
                </c:pt>
                <c:pt idx="1">
                  <c:v>8.82</c:v>
                </c:pt>
                <c:pt idx="2">
                  <c:v>7.72</c:v>
                </c:pt>
                <c:pt idx="3">
                  <c:v>11.29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982-4F14-95D6-2BB513A76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21080"/>
        <c:axId val="460919160"/>
      </c:lineChart>
      <c:lineChart>
        <c:grouping val="standard"/>
        <c:varyColors val="0"/>
        <c:ser>
          <c:idx val="1"/>
          <c:order val="0"/>
          <c:tx>
            <c:strRef>
              <c:f>Sheet3!$B$1</c:f>
              <c:strCache>
                <c:ptCount val="1"/>
                <c:pt idx="0">
                  <c:v>Indentation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Sheet3!$A$3:$A$6</c:f>
              <c:strCache>
                <c:ptCount val="4"/>
                <c:pt idx="0">
                  <c:v>Neat</c:v>
                </c:pt>
                <c:pt idx="1">
                  <c:v>5% Fer</c:v>
                </c:pt>
                <c:pt idx="2">
                  <c:v>15% Fer</c:v>
                </c:pt>
                <c:pt idx="3">
                  <c:v>30% Fer</c:v>
                </c:pt>
              </c:strCache>
            </c:strRef>
          </c:cat>
          <c:val>
            <c:numRef>
              <c:f>Sheet3!$C$3:$C$6</c:f>
              <c:numCache>
                <c:formatCode>General</c:formatCode>
                <c:ptCount val="4"/>
                <c:pt idx="0">
                  <c:v>15.72</c:v>
                </c:pt>
                <c:pt idx="1">
                  <c:v>14.03</c:v>
                </c:pt>
                <c:pt idx="2">
                  <c:v>11.006</c:v>
                </c:pt>
                <c:pt idx="3">
                  <c:v>7.88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82-4F14-95D6-2BB513A76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3468472"/>
        <c:axId val="663468152"/>
      </c:lineChart>
      <c:catAx>
        <c:axId val="4609210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Cement formulation</a:t>
                </a:r>
              </a:p>
            </c:rich>
          </c:tx>
          <c:layout>
            <c:manualLayout>
              <c:xMode val="edge"/>
              <c:yMode val="edge"/>
              <c:x val="0.39563421828908563"/>
              <c:y val="0.8168881112083211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0919160"/>
        <c:crosses val="autoZero"/>
        <c:auto val="1"/>
        <c:lblAlgn val="ctr"/>
        <c:lblOffset val="100"/>
        <c:noMultiLvlLbl val="0"/>
      </c:catAx>
      <c:valAx>
        <c:axId val="460919160"/>
        <c:scaling>
          <c:orientation val="minMax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EM indentation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0921080"/>
        <c:crosses val="autoZero"/>
        <c:crossBetween val="between"/>
      </c:valAx>
      <c:valAx>
        <c:axId val="663468152"/>
        <c:scaling>
          <c:orientation val="minMax"/>
          <c:min val="6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EM Triaxial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3468472"/>
        <c:crosses val="max"/>
        <c:crossBetween val="between"/>
      </c:valAx>
      <c:catAx>
        <c:axId val="663468472"/>
        <c:scaling>
          <c:orientation val="minMax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3468152"/>
        <c:crosses val="max"/>
        <c:auto val="1"/>
        <c:lblAlgn val="ctr"/>
        <c:lblOffset val="100"/>
        <c:tickMarkSkip val="1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925259563793465"/>
          <c:y val="0.90613356663750377"/>
          <c:w val="0.42104178570599027"/>
          <c:h val="8.33339165937591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489862</xdr:colOff>
      <xdr:row>23</xdr:row>
      <xdr:rowOff>2038</xdr:rowOff>
    </xdr:from>
    <xdr:to>
      <xdr:col>14</xdr:col>
      <xdr:colOff>334742</xdr:colOff>
      <xdr:row>58</xdr:row>
      <xdr:rowOff>54428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6F0A6BF-5CDF-4E03-8779-69D632EF675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957262</xdr:colOff>
      <xdr:row>12</xdr:row>
      <xdr:rowOff>80962</xdr:rowOff>
    </xdr:from>
    <xdr:to>
      <xdr:col>8</xdr:col>
      <xdr:colOff>176212</xdr:colOff>
      <xdr:row>26</xdr:row>
      <xdr:rowOff>157162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314896D-0837-47C3-987B-A1D1672C38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442912</xdr:colOff>
      <xdr:row>5</xdr:row>
      <xdr:rowOff>14287</xdr:rowOff>
    </xdr:from>
    <xdr:to>
      <xdr:col>16</xdr:col>
      <xdr:colOff>138112</xdr:colOff>
      <xdr:row>19</xdr:row>
      <xdr:rowOff>90487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CCD5DDD-EC68-4987-9E88-E667F992B7F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11</xdr:row>
      <xdr:rowOff>123825</xdr:rowOff>
    </xdr:from>
    <xdr:to>
      <xdr:col>9</xdr:col>
      <xdr:colOff>514350</xdr:colOff>
      <xdr:row>25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6BF732-E7C7-4000-90A6-9C28DEB4D6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zoomScale="70" zoomScaleNormal="70" workbookViewId="0">
      <selection sqref="A1:L14"/>
    </sheetView>
  </sheetViews>
  <sheetFormatPr baseColWidth="10" defaultColWidth="8.83203125" defaultRowHeight="15" x14ac:dyDescent="0.2"/>
  <cols>
    <col min="2" max="2" width="22.33203125" customWidth="1"/>
  </cols>
  <sheetData>
    <row r="1" spans="1:12" x14ac:dyDescent="0.2">
      <c r="A1" s="27" t="s">
        <v>14</v>
      </c>
      <c r="B1" s="29" t="s">
        <v>0</v>
      </c>
      <c r="C1" s="4" t="s">
        <v>1</v>
      </c>
      <c r="D1" s="4" t="s">
        <v>2</v>
      </c>
      <c r="E1" s="5" t="s">
        <v>3</v>
      </c>
      <c r="F1" s="6" t="s">
        <v>4</v>
      </c>
      <c r="G1" s="6" t="s">
        <v>37</v>
      </c>
      <c r="H1" s="5" t="s">
        <v>4</v>
      </c>
      <c r="I1" s="5" t="s">
        <v>5</v>
      </c>
      <c r="J1" s="12" t="s">
        <v>6</v>
      </c>
      <c r="K1" s="31" t="s">
        <v>7</v>
      </c>
      <c r="L1" s="15"/>
    </row>
    <row r="2" spans="1:12" ht="16" thickBot="1" x14ac:dyDescent="0.25">
      <c r="A2" s="27"/>
      <c r="B2" s="30"/>
      <c r="C2" s="7" t="s">
        <v>8</v>
      </c>
      <c r="D2" s="7" t="s">
        <v>8</v>
      </c>
      <c r="E2" s="8" t="s">
        <v>9</v>
      </c>
      <c r="F2" s="8" t="s">
        <v>10</v>
      </c>
      <c r="G2" s="8" t="s">
        <v>38</v>
      </c>
      <c r="H2" s="9" t="s">
        <v>11</v>
      </c>
      <c r="I2" s="8" t="s">
        <v>12</v>
      </c>
      <c r="J2" s="13" t="s">
        <v>13</v>
      </c>
      <c r="K2" s="31"/>
      <c r="L2" s="15" t="s">
        <v>28</v>
      </c>
    </row>
    <row r="3" spans="1:12" x14ac:dyDescent="0.2">
      <c r="A3" s="11">
        <v>1</v>
      </c>
      <c r="B3" s="10" t="s">
        <v>39</v>
      </c>
      <c r="C3" s="1">
        <v>1.0009999999999999</v>
      </c>
      <c r="D3" s="1">
        <v>1.9495</v>
      </c>
      <c r="E3" s="1">
        <v>34.675773</v>
      </c>
      <c r="F3" s="2">
        <v>9905.620837848126</v>
      </c>
      <c r="G3" s="26">
        <f>F3/1000</f>
        <v>9.9056208378481259</v>
      </c>
      <c r="H3" s="3">
        <v>68.296869281904819</v>
      </c>
      <c r="I3" s="1">
        <v>49.68</v>
      </c>
      <c r="J3" s="14">
        <v>1.9760556061574972</v>
      </c>
      <c r="K3" s="16">
        <f t="shared" ref="K3:K14" si="0">D3/C3</f>
        <v>1.9475524475524477</v>
      </c>
      <c r="L3" s="28">
        <f>AVERAGE(F3:F5)</f>
        <v>9934.0601000494626</v>
      </c>
    </row>
    <row r="4" spans="1:12" x14ac:dyDescent="0.2">
      <c r="A4" s="11">
        <v>2</v>
      </c>
      <c r="B4" s="10" t="s">
        <v>15</v>
      </c>
      <c r="C4" s="1">
        <v>1.0009999999999999</v>
      </c>
      <c r="D4" s="1">
        <v>1.948</v>
      </c>
      <c r="E4" s="1">
        <v>35.499332000000003</v>
      </c>
      <c r="F4" s="2">
        <v>10140.882015489282</v>
      </c>
      <c r="G4" s="26">
        <f t="shared" ref="G4:G15" si="1">F4/1000</f>
        <v>10.140882015489282</v>
      </c>
      <c r="H4" s="3">
        <v>69.918938424211646</v>
      </c>
      <c r="I4" s="1">
        <v>49.767000000000003</v>
      </c>
      <c r="J4" s="14">
        <v>1.9810403580453144</v>
      </c>
      <c r="K4" s="16">
        <f t="shared" si="0"/>
        <v>1.9460539460539463</v>
      </c>
      <c r="L4" s="28"/>
    </row>
    <row r="5" spans="1:12" x14ac:dyDescent="0.2">
      <c r="A5" s="11">
        <v>3</v>
      </c>
      <c r="B5" s="10" t="s">
        <v>16</v>
      </c>
      <c r="C5" s="1">
        <v>0.99850000000000005</v>
      </c>
      <c r="D5" s="1">
        <v>1.915</v>
      </c>
      <c r="E5" s="1">
        <v>33.980508</v>
      </c>
      <c r="F5" s="2">
        <v>9755.6774468109779</v>
      </c>
      <c r="G5" s="26">
        <f t="shared" si="1"/>
        <v>9.7556774468109779</v>
      </c>
      <c r="H5" s="3">
        <v>67.263045724049519</v>
      </c>
      <c r="I5" s="1">
        <v>48.656999999999996</v>
      </c>
      <c r="J5" s="14">
        <v>1.980110289598821</v>
      </c>
      <c r="K5" s="16">
        <f t="shared" si="0"/>
        <v>1.9178768152228343</v>
      </c>
      <c r="L5" s="28"/>
    </row>
    <row r="6" spans="1:12" x14ac:dyDescent="0.2">
      <c r="A6" s="11">
        <v>4</v>
      </c>
      <c r="B6" s="10" t="s">
        <v>40</v>
      </c>
      <c r="C6" s="1">
        <v>0.99099999999999999</v>
      </c>
      <c r="D6" s="1">
        <v>1.95</v>
      </c>
      <c r="E6" s="1">
        <v>22.856787000000001</v>
      </c>
      <c r="F6" s="2">
        <v>6661.7997849901158</v>
      </c>
      <c r="G6" s="26">
        <f t="shared" si="1"/>
        <v>6.6617997849901158</v>
      </c>
      <c r="H6" s="3">
        <v>45.931504601838803</v>
      </c>
      <c r="I6" s="1">
        <v>48.436</v>
      </c>
      <c r="J6" s="14">
        <v>1.9651482500627373</v>
      </c>
      <c r="K6" s="16">
        <f t="shared" si="0"/>
        <v>1.9677093844601412</v>
      </c>
      <c r="L6" s="28">
        <f>AVERAGE(F6:F8)</f>
        <v>6651.9109213949923</v>
      </c>
    </row>
    <row r="7" spans="1:12" x14ac:dyDescent="0.2">
      <c r="A7" s="11">
        <v>5</v>
      </c>
      <c r="B7" s="10" t="s">
        <v>17</v>
      </c>
      <c r="C7" s="1">
        <v>0.99650000000000005</v>
      </c>
      <c r="D7" s="1">
        <v>1.9295</v>
      </c>
      <c r="E7" s="1">
        <v>23.680965</v>
      </c>
      <c r="F7" s="2">
        <v>6826.0347339723239</v>
      </c>
      <c r="G7" s="26">
        <f t="shared" si="1"/>
        <v>6.8260347339723237</v>
      </c>
      <c r="H7" s="3">
        <v>47.06386500869997</v>
      </c>
      <c r="I7" s="1">
        <v>49.106000000000002</v>
      </c>
      <c r="J7" s="14">
        <v>1.9913341391141164</v>
      </c>
      <c r="K7" s="16">
        <f t="shared" si="0"/>
        <v>1.936276969392875</v>
      </c>
      <c r="L7" s="28"/>
    </row>
    <row r="8" spans="1:12" x14ac:dyDescent="0.2">
      <c r="A8" s="11">
        <v>6</v>
      </c>
      <c r="B8" s="10" t="s">
        <v>18</v>
      </c>
      <c r="C8" s="1">
        <v>0.99050000000000005</v>
      </c>
      <c r="D8" s="1">
        <v>1.919</v>
      </c>
      <c r="E8" s="1">
        <v>22.169118999999998</v>
      </c>
      <c r="F8" s="2">
        <v>6467.8982452225382</v>
      </c>
      <c r="G8" s="26">
        <f t="shared" si="1"/>
        <v>6.4678982452225382</v>
      </c>
      <c r="H8" s="3">
        <v>44.594600198586562</v>
      </c>
      <c r="I8" s="1">
        <v>47.701999999999998</v>
      </c>
      <c r="J8" s="14">
        <v>1.9686187733760121</v>
      </c>
      <c r="K8" s="16">
        <f t="shared" si="0"/>
        <v>1.9374053508329125</v>
      </c>
      <c r="L8" s="28"/>
    </row>
    <row r="9" spans="1:12" x14ac:dyDescent="0.2">
      <c r="A9" s="11">
        <v>7</v>
      </c>
      <c r="B9" s="10" t="s">
        <v>41</v>
      </c>
      <c r="C9" s="1">
        <v>0.997</v>
      </c>
      <c r="D9" s="1">
        <v>1.94</v>
      </c>
      <c r="E9" s="1">
        <v>22.184322000000002</v>
      </c>
      <c r="F9" s="2">
        <v>6388.2153449058551</v>
      </c>
      <c r="G9" s="26">
        <f t="shared" si="1"/>
        <v>6.3882153449058547</v>
      </c>
      <c r="H9" s="3">
        <v>44.045205797567498</v>
      </c>
      <c r="I9" s="1">
        <v>46.255000000000003</v>
      </c>
      <c r="J9" s="14">
        <v>1.8636982933423221</v>
      </c>
      <c r="K9" s="16">
        <f t="shared" si="0"/>
        <v>1.9458375125376128</v>
      </c>
      <c r="L9" s="28">
        <f>AVERAGE(F9:F11)</f>
        <v>6319.0041900627994</v>
      </c>
    </row>
    <row r="10" spans="1:12" x14ac:dyDescent="0.2">
      <c r="A10" s="11">
        <v>8</v>
      </c>
      <c r="B10" s="10" t="s">
        <v>19</v>
      </c>
      <c r="C10" s="1">
        <v>1.0009999999999999</v>
      </c>
      <c r="D10" s="1">
        <v>1.96</v>
      </c>
      <c r="E10" s="1">
        <v>22.038920000000001</v>
      </c>
      <c r="F10" s="2">
        <v>6295.7265637789196</v>
      </c>
      <c r="G10" s="26">
        <f t="shared" si="1"/>
        <v>6.2957265637789197</v>
      </c>
      <c r="H10" s="3">
        <v>43.40751793346778</v>
      </c>
      <c r="I10" s="1">
        <v>46.936</v>
      </c>
      <c r="J10" s="14">
        <v>1.8569098402399933</v>
      </c>
      <c r="K10" s="16">
        <f t="shared" si="0"/>
        <v>1.9580419580419581</v>
      </c>
      <c r="L10" s="28"/>
    </row>
    <row r="11" spans="1:12" x14ac:dyDescent="0.2">
      <c r="A11" s="11">
        <v>9</v>
      </c>
      <c r="B11" s="10" t="s">
        <v>20</v>
      </c>
      <c r="C11" s="1">
        <v>0.99850000000000005</v>
      </c>
      <c r="D11" s="1">
        <v>1.9085000000000001</v>
      </c>
      <c r="E11" s="1">
        <v>21.850059000000002</v>
      </c>
      <c r="F11" s="2">
        <v>6273.0706615036252</v>
      </c>
      <c r="G11" s="26">
        <f t="shared" si="1"/>
        <v>6.2730706615036249</v>
      </c>
      <c r="H11" s="3">
        <v>43.251310945386095</v>
      </c>
      <c r="I11" s="1">
        <v>45.368000000000002</v>
      </c>
      <c r="J11" s="14">
        <v>1.8525515442179563</v>
      </c>
      <c r="K11" s="16">
        <f t="shared" si="0"/>
        <v>1.9113670505758638</v>
      </c>
      <c r="L11" s="28"/>
    </row>
    <row r="12" spans="1:12" x14ac:dyDescent="0.2">
      <c r="A12" s="11">
        <v>10</v>
      </c>
      <c r="B12" s="10" t="s">
        <v>42</v>
      </c>
      <c r="C12" s="1">
        <v>1.1975</v>
      </c>
      <c r="D12" s="1">
        <v>1.9835</v>
      </c>
      <c r="E12" s="1">
        <v>35.623455999999997</v>
      </c>
      <c r="F12" s="2">
        <v>7110.6403006627725</v>
      </c>
      <c r="G12" s="26">
        <f t="shared" si="1"/>
        <v>7.1106403006627721</v>
      </c>
      <c r="H12" s="3">
        <v>49.026151825785796</v>
      </c>
      <c r="I12" s="1">
        <v>74.111000000000004</v>
      </c>
      <c r="J12" s="14">
        <v>2.0244562377449831</v>
      </c>
      <c r="K12" s="17">
        <f t="shared" si="0"/>
        <v>1.6563674321503132</v>
      </c>
      <c r="L12" s="28">
        <f>AVERAGE(F12:F14)</f>
        <v>7041.5151221618207</v>
      </c>
    </row>
    <row r="13" spans="1:12" x14ac:dyDescent="0.2">
      <c r="A13" s="11">
        <v>11</v>
      </c>
      <c r="B13" s="10" t="s">
        <v>21</v>
      </c>
      <c r="C13" s="1">
        <v>1.1970000000000001</v>
      </c>
      <c r="D13" s="1">
        <v>1.9339999999999999</v>
      </c>
      <c r="E13" s="1">
        <v>35.191682</v>
      </c>
      <c r="F13" s="2">
        <v>7030.3254143242802</v>
      </c>
      <c r="G13" s="26">
        <f t="shared" si="1"/>
        <v>7.0303254143242802</v>
      </c>
      <c r="H13" s="3">
        <v>48.472400033400142</v>
      </c>
      <c r="I13" s="1">
        <v>71.784300000000002</v>
      </c>
      <c r="J13" s="14">
        <v>2.012767762576456</v>
      </c>
      <c r="K13" s="17">
        <f t="shared" si="0"/>
        <v>1.615705931495405</v>
      </c>
      <c r="L13" s="28"/>
    </row>
    <row r="14" spans="1:12" x14ac:dyDescent="0.2">
      <c r="A14" s="11">
        <v>12</v>
      </c>
      <c r="B14" s="10" t="s">
        <v>22</v>
      </c>
      <c r="C14" s="1">
        <v>1.1984999999999999</v>
      </c>
      <c r="D14" s="1">
        <v>1.9730000000000001</v>
      </c>
      <c r="E14" s="1">
        <v>35.045355000000001</v>
      </c>
      <c r="F14" s="2">
        <v>6983.5796514984077</v>
      </c>
      <c r="G14" s="26">
        <f t="shared" si="1"/>
        <v>6.9835796514984079</v>
      </c>
      <c r="H14" s="3">
        <v>48.150099260388217</v>
      </c>
      <c r="I14" s="1">
        <v>73.769199999999998</v>
      </c>
      <c r="J14" s="14">
        <v>2.022464375441007</v>
      </c>
      <c r="K14" s="17">
        <f t="shared" si="0"/>
        <v>1.6462244472256991</v>
      </c>
      <c r="L14" s="28"/>
    </row>
    <row r="15" spans="1:12" x14ac:dyDescent="0.2">
      <c r="A15" s="19">
        <v>13</v>
      </c>
      <c r="B15" s="20" t="s">
        <v>23</v>
      </c>
      <c r="C15" s="21">
        <v>1.1984999999999999</v>
      </c>
      <c r="D15" s="21">
        <v>1.9695</v>
      </c>
      <c r="E15" s="21">
        <v>33.535235999999998</v>
      </c>
      <c r="F15" s="22">
        <v>6682.6542843637008</v>
      </c>
      <c r="G15" s="26">
        <f t="shared" si="1"/>
        <v>6.6826542843637009</v>
      </c>
      <c r="H15" s="23">
        <v>46.075291350894979</v>
      </c>
      <c r="I15" s="21">
        <v>73.563400000000001</v>
      </c>
      <c r="J15" s="24">
        <v>2.020406236568423</v>
      </c>
      <c r="K15" s="25">
        <f>D15/C15</f>
        <v>1.6433041301627036</v>
      </c>
      <c r="L15" s="18"/>
    </row>
  </sheetData>
  <mergeCells count="7">
    <mergeCell ref="A1:A2"/>
    <mergeCell ref="L6:L8"/>
    <mergeCell ref="L3:L5"/>
    <mergeCell ref="L9:L11"/>
    <mergeCell ref="L12:L14"/>
    <mergeCell ref="B1:B2"/>
    <mergeCell ref="K1:K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tabSelected="1" topLeftCell="A15" workbookViewId="0">
      <selection activeCell="E31" sqref="E31"/>
    </sheetView>
  </sheetViews>
  <sheetFormatPr baseColWidth="10" defaultColWidth="8.83203125" defaultRowHeight="15" x14ac:dyDescent="0.2"/>
  <cols>
    <col min="1" max="1" width="16.33203125" customWidth="1"/>
  </cols>
  <sheetData>
    <row r="1" spans="1:5" x14ac:dyDescent="0.2">
      <c r="B1" t="s">
        <v>27</v>
      </c>
      <c r="C1" t="s">
        <v>24</v>
      </c>
      <c r="D1" t="s">
        <v>25</v>
      </c>
      <c r="E1" t="s">
        <v>26</v>
      </c>
    </row>
    <row r="2" spans="1:5" x14ac:dyDescent="0.2">
      <c r="A2" t="s">
        <v>43</v>
      </c>
      <c r="B2">
        <f>B3/1000</f>
        <v>7.0415151221618206</v>
      </c>
      <c r="C2">
        <f>C3/1000</f>
        <v>9.9340601000494626</v>
      </c>
      <c r="D2">
        <f>D3/1000</f>
        <v>6.6519109213949923</v>
      </c>
      <c r="E2">
        <f>E3/1000</f>
        <v>6.3190041900627998</v>
      </c>
    </row>
    <row r="3" spans="1:5" x14ac:dyDescent="0.2">
      <c r="A3" t="s">
        <v>4</v>
      </c>
      <c r="B3">
        <v>7041.5151221618207</v>
      </c>
      <c r="C3">
        <v>9934.0601000494626</v>
      </c>
      <c r="D3">
        <v>6651.9109213949923</v>
      </c>
      <c r="E3">
        <v>6319.0041900627994</v>
      </c>
    </row>
    <row r="4" spans="1:5" x14ac:dyDescent="0.2">
      <c r="A4" t="s">
        <v>44</v>
      </c>
      <c r="B4">
        <v>47.827443872978101</v>
      </c>
      <c r="C4">
        <v>37.300145570519803</v>
      </c>
      <c r="D4">
        <v>30.2280816630538</v>
      </c>
      <c r="E4">
        <v>24.173596910754501</v>
      </c>
    </row>
    <row r="5" spans="1:5" x14ac:dyDescent="0.2">
      <c r="A5" t="s">
        <v>45</v>
      </c>
      <c r="B5">
        <v>15.7248295589614</v>
      </c>
      <c r="C5">
        <v>14.0382313867634</v>
      </c>
      <c r="D5">
        <v>11.001056555292299</v>
      </c>
      <c r="E5">
        <v>7.8869527080417301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"/>
  <sheetViews>
    <sheetView workbookViewId="0">
      <selection sqref="A1:F6"/>
    </sheetView>
  </sheetViews>
  <sheetFormatPr baseColWidth="10" defaultColWidth="8.83203125" defaultRowHeight="15" x14ac:dyDescent="0.2"/>
  <cols>
    <col min="1" max="2" width="9.1640625" customWidth="1"/>
    <col min="3" max="3" width="14.33203125" customWidth="1"/>
    <col min="4" max="4" width="15.6640625" customWidth="1"/>
    <col min="5" max="5" width="14.6640625" customWidth="1"/>
    <col min="6" max="6" width="18.33203125" customWidth="1"/>
  </cols>
  <sheetData>
    <row r="1" spans="1:6" x14ac:dyDescent="0.2">
      <c r="B1" s="32" t="s">
        <v>29</v>
      </c>
      <c r="C1" s="32"/>
      <c r="D1" s="32" t="s">
        <v>30</v>
      </c>
      <c r="E1" s="32"/>
      <c r="F1" t="s">
        <v>4</v>
      </c>
    </row>
    <row r="2" spans="1:6" x14ac:dyDescent="0.2">
      <c r="B2" t="s">
        <v>31</v>
      </c>
      <c r="C2" t="s">
        <v>36</v>
      </c>
      <c r="D2" t="s">
        <v>32</v>
      </c>
      <c r="E2" t="s">
        <v>35</v>
      </c>
      <c r="F2" t="s">
        <v>33</v>
      </c>
    </row>
    <row r="3" spans="1:6" x14ac:dyDescent="0.2">
      <c r="A3" t="s">
        <v>27</v>
      </c>
      <c r="B3">
        <v>0.50600000000000001</v>
      </c>
      <c r="C3">
        <v>15.72</v>
      </c>
      <c r="D3">
        <v>7730</v>
      </c>
      <c r="E3">
        <v>9.65</v>
      </c>
      <c r="F3">
        <v>7041</v>
      </c>
    </row>
    <row r="4" spans="1:6" x14ac:dyDescent="0.2">
      <c r="A4" t="s">
        <v>24</v>
      </c>
      <c r="B4">
        <v>0.39400000000000002</v>
      </c>
      <c r="C4">
        <v>14.03</v>
      </c>
      <c r="D4">
        <v>9882</v>
      </c>
      <c r="E4">
        <v>8.82</v>
      </c>
      <c r="F4">
        <v>9934.2999999999993</v>
      </c>
    </row>
    <row r="5" spans="1:6" x14ac:dyDescent="0.2">
      <c r="A5" t="s">
        <v>34</v>
      </c>
      <c r="B5">
        <v>0.31900000000000001</v>
      </c>
      <c r="C5">
        <v>11.006</v>
      </c>
      <c r="D5">
        <v>9133</v>
      </c>
      <c r="E5">
        <v>7.72</v>
      </c>
      <c r="F5">
        <v>6652</v>
      </c>
    </row>
    <row r="6" spans="1:6" x14ac:dyDescent="0.2">
      <c r="A6" t="s">
        <v>26</v>
      </c>
      <c r="B6">
        <v>0.25600000000000001</v>
      </c>
      <c r="C6">
        <v>7.88</v>
      </c>
      <c r="D6">
        <v>7944</v>
      </c>
      <c r="E6">
        <v>11.29</v>
      </c>
      <c r="F6">
        <v>6319</v>
      </c>
    </row>
  </sheetData>
  <mergeCells count="2">
    <mergeCell ref="B1:C1"/>
    <mergeCell ref="D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Vamsi Krishna</dc:creator>
  <cp:lastModifiedBy>Massion, Cody</cp:lastModifiedBy>
  <dcterms:created xsi:type="dcterms:W3CDTF">2020-11-08T22:08:36Z</dcterms:created>
  <dcterms:modified xsi:type="dcterms:W3CDTF">2022-12-06T01:16:13Z</dcterms:modified>
</cp:coreProperties>
</file>