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NASEM-GRP Data/Oklahoma State University/Graphene Cement/Data/Porosity/"/>
    </mc:Choice>
  </mc:AlternateContent>
  <xr:revisionPtr revIDLastSave="0" documentId="13_ncr:1_{2D819AF5-1EA3-5E47-A12A-019E0A69177F}" xr6:coauthVersionLast="47" xr6:coauthVersionMax="47" xr10:uidLastSave="{00000000-0000-0000-0000-000000000000}"/>
  <bookViews>
    <workbookView xWindow="4900" yWindow="700" windowWidth="18420" windowHeight="14320" activeTab="3" xr2:uid="{00000000-000D-0000-FFFF-FFFF00000000}"/>
  </bookViews>
  <sheets>
    <sheet name="Sheet1" sheetId="3" r:id="rId1"/>
    <sheet name="Neat Cement" sheetId="4" r:id="rId2"/>
    <sheet name="0.05%GNPs Cement" sheetId="2" r:id="rId3"/>
    <sheet name="0.1%GNPs Cement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71" i="3" l="1"/>
  <c r="L72" i="3"/>
  <c r="L70" i="3"/>
  <c r="K71" i="3"/>
  <c r="K72" i="3"/>
  <c r="K70" i="3"/>
  <c r="J71" i="3"/>
  <c r="J72" i="3"/>
  <c r="J70" i="3"/>
  <c r="F39" i="5"/>
  <c r="F38" i="5"/>
  <c r="F37" i="5"/>
  <c r="F32" i="2"/>
  <c r="F31" i="2"/>
  <c r="F30" i="2"/>
  <c r="E41" i="4"/>
  <c r="E40" i="4"/>
  <c r="E39" i="4"/>
  <c r="H34" i="5" l="1"/>
  <c r="F49" i="3" l="1"/>
  <c r="L73" i="3" s="1"/>
  <c r="E49" i="3"/>
  <c r="K73" i="3" s="1"/>
  <c r="D49" i="3"/>
  <c r="J73" i="3" s="1"/>
  <c r="G27" i="2"/>
  <c r="H37" i="4"/>
  <c r="Q30" i="3" l="1"/>
  <c r="P30" i="3"/>
  <c r="E45" i="3"/>
  <c r="F45" i="3"/>
  <c r="G45" i="3"/>
  <c r="H45" i="3"/>
  <c r="I45" i="3"/>
  <c r="J45" i="3"/>
  <c r="K45" i="3"/>
  <c r="D45" i="3"/>
  <c r="E44" i="3"/>
  <c r="F44" i="3"/>
  <c r="G44" i="3"/>
  <c r="H44" i="3"/>
  <c r="I44" i="3"/>
  <c r="J44" i="3"/>
  <c r="K44" i="3"/>
  <c r="D44" i="3"/>
  <c r="E39" i="3"/>
  <c r="F39" i="3"/>
  <c r="G39" i="3"/>
  <c r="H39" i="3"/>
  <c r="I39" i="3"/>
  <c r="J39" i="3"/>
  <c r="K39" i="3"/>
  <c r="D39" i="3"/>
  <c r="E34" i="3"/>
  <c r="F34" i="3"/>
  <c r="G34" i="3"/>
  <c r="H34" i="3"/>
  <c r="I34" i="3"/>
  <c r="J34" i="3"/>
  <c r="K34" i="3"/>
  <c r="D34" i="3"/>
  <c r="E29" i="3"/>
  <c r="F29" i="3"/>
  <c r="G29" i="3"/>
  <c r="H29" i="3"/>
  <c r="I29" i="3"/>
  <c r="J29" i="3"/>
  <c r="K29" i="3"/>
  <c r="D29" i="3"/>
  <c r="K22" i="3" l="1"/>
  <c r="I22" i="3"/>
  <c r="J22" i="3"/>
  <c r="E22" i="3"/>
  <c r="F22" i="3"/>
  <c r="G22" i="3"/>
  <c r="H22" i="3"/>
  <c r="D22" i="3"/>
  <c r="F18" i="3"/>
  <c r="G18" i="3"/>
  <c r="H18" i="3"/>
  <c r="F19" i="3"/>
  <c r="G19" i="3"/>
  <c r="H19" i="3"/>
  <c r="F20" i="3"/>
  <c r="G20" i="3"/>
  <c r="H20" i="3"/>
  <c r="F21" i="3"/>
  <c r="G21" i="3"/>
  <c r="H21" i="3"/>
  <c r="E21" i="3"/>
  <c r="E20" i="3"/>
  <c r="E19" i="3"/>
  <c r="E18" i="3"/>
</calcChain>
</file>

<file path=xl/sharedStrings.xml><?xml version="1.0" encoding="utf-8"?>
<sst xmlns="http://schemas.openxmlformats.org/spreadsheetml/2006/main" count="222" uniqueCount="92">
  <si>
    <t>Core Lab Instruments (www.coreinst.com)</t>
  </si>
  <si>
    <t xml:space="preserve">You can import this report into Excel. Run Excel and open the file C:\WINPORE\DATA\CODY\JOB_2020_MAR02_103500.HTM </t>
  </si>
  <si>
    <t>Core Data Report</t>
  </si>
  <si>
    <t>File Name</t>
  </si>
  <si>
    <t>C:\Winpore\Data\Cody\Job_2020_Mar02_103500.cor</t>
  </si>
  <si>
    <t>Well</t>
  </si>
  <si>
    <t>Location</t>
  </si>
  <si>
    <t>Latitude/Longitude</t>
  </si>
  <si>
    <t>Field</t>
  </si>
  <si>
    <t>Formation</t>
  </si>
  <si>
    <t>Company</t>
  </si>
  <si>
    <t>Country</t>
  </si>
  <si>
    <t>Lab</t>
  </si>
  <si>
    <t>Client</t>
  </si>
  <si>
    <t>Operator</t>
  </si>
  <si>
    <t>Current Time</t>
  </si>
  <si>
    <t>NO.</t>
  </si>
  <si>
    <t>Sample ID</t>
  </si>
  <si>
    <t>Dry Weight (gm)</t>
  </si>
  <si>
    <t>Grain Volume (cc)</t>
  </si>
  <si>
    <t>Grain Density (gm/cc)</t>
  </si>
  <si>
    <t>Pore Volume (cc)</t>
  </si>
  <si>
    <t>Porosity (%)</t>
  </si>
  <si>
    <t>Length (In)</t>
  </si>
  <si>
    <t>Diam. (In)</t>
  </si>
  <si>
    <t>Caliper BulkVol (cc)</t>
  </si>
  <si>
    <t>Dated</t>
  </si>
  <si>
    <t>Comments</t>
  </si>
  <si>
    <t>0.05%Graphene~2.5in#4</t>
  </si>
  <si>
    <t>1 3 8.0128 ccP1=195.955 P2=120.596 P1P2=1.62489</t>
  </si>
  <si>
    <t>0.05%Graphene~2.5in#3</t>
  </si>
  <si>
    <t>1 3 8.0128 ccP1=196.016 P2=121.583 P1P2=1.61220</t>
  </si>
  <si>
    <t>0.05%Graphene~2.5in#2</t>
  </si>
  <si>
    <t>3 6.4184 ccP1=195.968 P2=119.741 P1P2=1.63659</t>
  </si>
  <si>
    <t>3 6.4184 ccP1=195.947 P2=119.530 P1P2=1.63932</t>
  </si>
  <si>
    <t>3 6.4184 ccP1=195.957 P2=119.331 P1P2=1.64214</t>
  </si>
  <si>
    <t>1 3 8.0128 ccP1=195.944 P2=121.371 P1P2=1.61442</t>
  </si>
  <si>
    <t>1 3 8.0128 ccP1=195.892 P2=121.105 P1P2=1.61754</t>
  </si>
  <si>
    <t>1 3 8.0128 ccP1=195.936 P2=120.482 P1P2=1.62627</t>
  </si>
  <si>
    <t>1 3 8.0128 ccP1=195.907 P2=120.630 P1P2=1.62404</t>
  </si>
  <si>
    <t>0.05%Graphene~2.5in#1</t>
  </si>
  <si>
    <t>3 6.4184 ccP1=195.626 P2=120.714 P1P2=1.62057</t>
  </si>
  <si>
    <t>3 6.4184 ccP1=195.734 P2=120.509 P1P2=1.62423</t>
  </si>
  <si>
    <t>3 6.4184 ccP1=195.729 P2=120.991 P1P2=1.61771</t>
  </si>
  <si>
    <t>Averages</t>
  </si>
  <si>
    <t>#1</t>
  </si>
  <si>
    <t>#2</t>
  </si>
  <si>
    <t>#3</t>
  </si>
  <si>
    <t>#4</t>
  </si>
  <si>
    <t>Overall</t>
  </si>
  <si>
    <t>Sample</t>
  </si>
  <si>
    <t>Test</t>
  </si>
  <si>
    <t>Test 1</t>
  </si>
  <si>
    <t>Test 2</t>
  </si>
  <si>
    <t>Test 3</t>
  </si>
  <si>
    <t>Average</t>
  </si>
  <si>
    <t>Total Average</t>
  </si>
  <si>
    <t>Neat Class H</t>
  </si>
  <si>
    <t>Neat~2in#1</t>
  </si>
  <si>
    <t>1 2 3  12.8161 ccP1=194.386 P2=120.561 P1P2=1.61234</t>
  </si>
  <si>
    <t>1 2 3  12.8161 ccP1=194.367 P2=120.576 P1P2=1.61199</t>
  </si>
  <si>
    <t>1 2 3  12.8161 ccP1=194.369 P2=120.546 P1P2=1.61241</t>
  </si>
  <si>
    <t>Neat~2.5in#2</t>
  </si>
  <si>
    <t>2  4.8033 ccP1=194.397 P2=116.288 P1P2=1.67169</t>
  </si>
  <si>
    <t>2  4.8033 ccP1=194.380 P2=116.835 P1P2=1.66371</t>
  </si>
  <si>
    <t>2  4.8033 ccP1=194.392 P2=116.266 P1P2=1.67197</t>
  </si>
  <si>
    <t>Neat~2.5in#3</t>
  </si>
  <si>
    <t>3  6.4184 ccP1=194.552 P2=118.295 P1P2=1.64463</t>
  </si>
  <si>
    <t>3  6.4184 ccP1=194.611 P2=118.147 P1P2=1.64719</t>
  </si>
  <si>
    <t>3  6.4184 ccP1=194.588 P2=118.633 P1P2=1.64026</t>
  </si>
  <si>
    <t>Neat~2.5in#4</t>
  </si>
  <si>
    <t>3  6.4184 ccP1=199.897 P2=121.161 P1P2=1.64984</t>
  </si>
  <si>
    <t>3  6.4184 ccP1=198.648 P2=120.599 P1P2=1.64719</t>
  </si>
  <si>
    <t>3  6.4184 ccP1=199.954 P2=121.582 P1P2=1.64460</t>
  </si>
  <si>
    <t>Neat~2.5in#5</t>
  </si>
  <si>
    <t>2  4.8033 ccP1=199.871 P2=119.851 P1P2=1.66766</t>
  </si>
  <si>
    <t>2  4.8033 ccP1=199.881 P2=120.569 P1P2=1.65781</t>
  </si>
  <si>
    <t>2  4.8033 ccP1=199.824 P2=119.994 P1P2=1.66529</t>
  </si>
  <si>
    <t>0.1%Graphene~2.5in#3</t>
  </si>
  <si>
    <t>1  1.5944 ccP1=199.835 P2=116.134 P1P2=1.72073</t>
  </si>
  <si>
    <t>1  1.5944 ccP1=199.848 P2=116.641 P1P2=1.71337</t>
  </si>
  <si>
    <t>1  1.5944 ccP1=199.831 P2=116.674 P1P2=1.71273</t>
  </si>
  <si>
    <t>0.1%Graphene~2.5in#4</t>
  </si>
  <si>
    <t>1  1.5944 ccP1=199.813 P2=115.575 P1P2=1.72885</t>
  </si>
  <si>
    <t>1  1.5944 ccP1=199.820 P2=115.498 P1P2=1.73006</t>
  </si>
  <si>
    <t>1  1.5944 ccP1=199.785 P2=116.378 P1P2=1.71670</t>
  </si>
  <si>
    <t>0.1%Graphene~2.5in#5</t>
  </si>
  <si>
    <t>0.1%Graphene~2.5in#6</t>
  </si>
  <si>
    <t>Neat</t>
  </si>
  <si>
    <t>Average Porosity</t>
  </si>
  <si>
    <t>0.05% GNPs</t>
  </si>
  <si>
    <t>0.1% GNPs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</si>
</sst>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23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0D0D0"/>
        <bgColor indexed="64"/>
      </patternFill>
    </fill>
    <fill>
      <patternFill patternType="solid">
        <fgColor rgb="FFFFFFC0"/>
        <bgColor indexed="64"/>
      </patternFill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9">
    <xf numFmtId="0" fontId="0" fillId="0" borderId="0" xfId="0"/>
    <xf numFmtId="0" fontId="19" fillId="0" borderId="0" xfId="0" applyFont="1"/>
    <xf numFmtId="0" fontId="20" fillId="0" borderId="0" xfId="0" applyFont="1"/>
    <xf numFmtId="0" fontId="18" fillId="33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wrapText="1"/>
    </xf>
    <xf numFmtId="22" fontId="18" fillId="34" borderId="10" xfId="0" applyNumberFormat="1" applyFont="1" applyFill="1" applyBorder="1" applyAlignment="1">
      <alignment wrapText="1"/>
    </xf>
    <xf numFmtId="0" fontId="18" fillId="35" borderId="10" xfId="0" applyFont="1" applyFill="1" applyBorder="1" applyAlignment="1">
      <alignment wrapText="1"/>
    </xf>
    <xf numFmtId="22" fontId="18" fillId="35" borderId="10" xfId="0" applyNumberFormat="1" applyFont="1" applyFill="1" applyBorder="1" applyAlignment="1">
      <alignment wrapText="1"/>
    </xf>
    <xf numFmtId="0" fontId="18" fillId="33" borderId="10" xfId="0" applyFont="1" applyFill="1" applyBorder="1" applyAlignment="1"/>
    <xf numFmtId="0" fontId="18" fillId="34" borderId="10" xfId="0" applyFont="1" applyFill="1" applyBorder="1" applyAlignment="1"/>
    <xf numFmtId="22" fontId="18" fillId="34" borderId="10" xfId="0" applyNumberFormat="1" applyFont="1" applyFill="1" applyBorder="1" applyAlignment="1"/>
    <xf numFmtId="0" fontId="18" fillId="35" borderId="10" xfId="0" applyFont="1" applyFill="1" applyBorder="1" applyAlignment="1"/>
    <xf numFmtId="22" fontId="18" fillId="35" borderId="10" xfId="0" applyNumberFormat="1" applyFont="1" applyFill="1" applyBorder="1" applyAlignment="1"/>
    <xf numFmtId="164" fontId="0" fillId="0" borderId="0" xfId="0" applyNumberFormat="1"/>
    <xf numFmtId="0" fontId="18" fillId="34" borderId="20" xfId="0" applyFont="1" applyFill="1" applyBorder="1" applyAlignment="1"/>
    <xf numFmtId="0" fontId="18" fillId="35" borderId="20" xfId="0" applyFont="1" applyFill="1" applyBorder="1" applyAlignment="1"/>
    <xf numFmtId="0" fontId="18" fillId="0" borderId="10" xfId="0" applyFont="1" applyFill="1" applyBorder="1" applyAlignment="1"/>
    <xf numFmtId="22" fontId="18" fillId="0" borderId="10" xfId="0" applyNumberFormat="1" applyFont="1" applyFill="1" applyBorder="1" applyAlignment="1"/>
    <xf numFmtId="0" fontId="0" fillId="0" borderId="0" xfId="0" applyFill="1"/>
    <xf numFmtId="0" fontId="18" fillId="8" borderId="8" xfId="15" applyFont="1" applyAlignment="1"/>
    <xf numFmtId="0" fontId="0" fillId="8" borderId="8" xfId="15" applyFont="1"/>
    <xf numFmtId="0" fontId="0" fillId="0" borderId="8" xfId="15" applyFont="1" applyFill="1"/>
    <xf numFmtId="2" fontId="0" fillId="8" borderId="8" xfId="15" applyNumberFormat="1" applyFont="1"/>
    <xf numFmtId="165" fontId="0" fillId="8" borderId="8" xfId="15" applyNumberFormat="1" applyFont="1"/>
    <xf numFmtId="22" fontId="0" fillId="0" borderId="0" xfId="0" applyNumberFormat="1"/>
    <xf numFmtId="0" fontId="0" fillId="0" borderId="21" xfId="0" applyBorder="1"/>
    <xf numFmtId="0" fontId="0" fillId="0" borderId="22" xfId="0" applyBorder="1"/>
    <xf numFmtId="0" fontId="0" fillId="0" borderId="23" xfId="0" applyBorder="1"/>
    <xf numFmtId="2" fontId="0" fillId="0" borderId="24" xfId="0" applyNumberFormat="1" applyBorder="1"/>
    <xf numFmtId="0" fontId="0" fillId="0" borderId="25" xfId="0" applyBorder="1"/>
    <xf numFmtId="2" fontId="0" fillId="0" borderId="26" xfId="0" applyNumberFormat="1" applyBorder="1"/>
    <xf numFmtId="0" fontId="0" fillId="0" borderId="27" xfId="0" applyBorder="1"/>
    <xf numFmtId="2" fontId="0" fillId="0" borderId="28" xfId="0" applyNumberFormat="1" applyBorder="1"/>
    <xf numFmtId="2" fontId="0" fillId="0" borderId="0" xfId="0" applyNumberFormat="1" applyBorder="1"/>
    <xf numFmtId="0" fontId="18" fillId="35" borderId="17" xfId="0" applyFont="1" applyFill="1" applyBorder="1" applyAlignment="1">
      <alignment wrapText="1"/>
    </xf>
    <xf numFmtId="0" fontId="18" fillId="35" borderId="18" xfId="0" applyFont="1" applyFill="1" applyBorder="1" applyAlignment="1">
      <alignment wrapText="1"/>
    </xf>
    <xf numFmtId="0" fontId="18" fillId="35" borderId="19" xfId="0" applyFont="1" applyFill="1" applyBorder="1" applyAlignment="1">
      <alignment wrapText="1"/>
    </xf>
    <xf numFmtId="0" fontId="21" fillId="33" borderId="11" xfId="0" applyFont="1" applyFill="1" applyBorder="1" applyAlignment="1">
      <alignment horizontal="center" wrapText="1"/>
    </xf>
    <xf numFmtId="0" fontId="21" fillId="33" borderId="12" xfId="0" applyFont="1" applyFill="1" applyBorder="1" applyAlignment="1">
      <alignment horizontal="center" wrapText="1"/>
    </xf>
    <xf numFmtId="0" fontId="21" fillId="33" borderId="13" xfId="0" applyFont="1" applyFill="1" applyBorder="1" applyAlignment="1">
      <alignment horizontal="center" wrapText="1"/>
    </xf>
    <xf numFmtId="0" fontId="21" fillId="33" borderId="14" xfId="0" applyFont="1" applyFill="1" applyBorder="1" applyAlignment="1">
      <alignment horizontal="center" wrapText="1"/>
    </xf>
    <xf numFmtId="0" fontId="21" fillId="33" borderId="15" xfId="0" applyFont="1" applyFill="1" applyBorder="1" applyAlignment="1">
      <alignment horizontal="center" wrapText="1"/>
    </xf>
    <xf numFmtId="0" fontId="21" fillId="33" borderId="16" xfId="0" applyFont="1" applyFill="1" applyBorder="1" applyAlignment="1">
      <alignment horizontal="center" wrapText="1"/>
    </xf>
    <xf numFmtId="0" fontId="18" fillId="34" borderId="17" xfId="0" applyFont="1" applyFill="1" applyBorder="1" applyAlignment="1">
      <alignment wrapText="1"/>
    </xf>
    <xf numFmtId="0" fontId="18" fillId="34" borderId="18" xfId="0" applyFont="1" applyFill="1" applyBorder="1" applyAlignment="1">
      <alignment wrapText="1"/>
    </xf>
    <xf numFmtId="0" fontId="18" fillId="34" borderId="19" xfId="0" applyFont="1" applyFill="1" applyBorder="1" applyAlignment="1">
      <alignment wrapText="1"/>
    </xf>
    <xf numFmtId="22" fontId="18" fillId="35" borderId="17" xfId="0" applyNumberFormat="1" applyFont="1" applyFill="1" applyBorder="1" applyAlignment="1">
      <alignment wrapText="1"/>
    </xf>
    <xf numFmtId="22" fontId="18" fillId="35" borderId="19" xfId="0" applyNumberFormat="1" applyFont="1" applyFill="1" applyBorder="1" applyAlignment="1">
      <alignment wrapText="1"/>
    </xf>
    <xf numFmtId="22" fontId="18" fillId="35" borderId="18" xfId="0" applyNumberFormat="1" applyFont="1" applyFill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Porosity vs Sample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Sheet1!$C$26</c:f>
              <c:strCache>
                <c:ptCount val="1"/>
                <c:pt idx="0">
                  <c:v>Test 1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D522-6746-BFBA-71A8D808235B}"/>
              </c:ext>
            </c:extLst>
          </c:dPt>
          <c:dPt>
            <c:idx val="1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D522-6746-BFBA-71A8D808235B}"/>
              </c:ext>
            </c:extLst>
          </c:dPt>
          <c:dPt>
            <c:idx val="2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4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522-6746-BFBA-71A8D808235B}"/>
              </c:ext>
            </c:extLst>
          </c:dPt>
          <c:dPt>
            <c:idx val="3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6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D522-6746-BFBA-71A8D808235B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522-6746-BFBA-71A8D808235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522-6746-BFBA-71A8D808235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522-6746-BFBA-71A8D808235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522-6746-BFBA-71A8D808235B}"/>
                </c:ext>
              </c:extLst>
            </c:dLbl>
            <c:dLbl>
              <c:idx val="4"/>
              <c:layout>
                <c:manualLayout>
                  <c:x val="-1.2841091492776886E-3"/>
                  <c:y val="-4.21052631578947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D522-6746-BFBA-71A8D808235B}"/>
                </c:ext>
              </c:extLst>
            </c:dLbl>
            <c:dLbl>
              <c:idx val="5"/>
              <c:layout>
                <c:manualLayout>
                  <c:x val="-1.8833383291221869E-16"/>
                  <c:y val="-3.508771929824561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522-6746-BFBA-71A8D80823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(Sheet1!$B$25,Sheet1!$B$30,Sheet1!$B$35,Sheet1!$B$40,Sheet1!$B$45,Sheet1!$B$46)</c:f>
              <c:strCach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Total Average</c:v>
                </c:pt>
                <c:pt idx="5">
                  <c:v>Neat Class H</c:v>
                </c:pt>
              </c:strCache>
            </c:strRef>
          </c:cat>
          <c:val>
            <c:numRef>
              <c:f>(Sheet1!$H$26,Sheet1!$H$31,Sheet1!$H$36,Sheet1!$H$41)</c:f>
              <c:numCache>
                <c:formatCode>General</c:formatCode>
                <c:ptCount val="4"/>
                <c:pt idx="0">
                  <c:v>25.922000000000001</c:v>
                </c:pt>
                <c:pt idx="1">
                  <c:v>26.491</c:v>
                </c:pt>
                <c:pt idx="2">
                  <c:v>26.808</c:v>
                </c:pt>
                <c:pt idx="3">
                  <c:v>26.655999999999999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22-6746-BFBA-71A8D808235B}"/>
            </c:ext>
          </c:extLst>
        </c:ser>
        <c:ser>
          <c:idx val="1"/>
          <c:order val="1"/>
          <c:tx>
            <c:strRef>
              <c:f>Sheet1!$C$27</c:f>
              <c:strCache>
                <c:ptCount val="1"/>
                <c:pt idx="0">
                  <c:v>Test 2</c:v>
                </c:pt>
              </c:strCache>
            </c:strRef>
          </c:tx>
          <c:spPr>
            <a:pattFill prst="pct90">
              <a:fgClr>
                <a:schemeClr val="bg2"/>
              </a:fgClr>
              <a:bgClr>
                <a:schemeClr val="tx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522-6746-BFBA-71A8D808235B}"/>
              </c:ext>
            </c:extLst>
          </c:dPt>
          <c:dPt>
            <c:idx val="1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D522-6746-BFBA-71A8D808235B}"/>
              </c:ext>
            </c:extLst>
          </c:dPt>
          <c:dPt>
            <c:idx val="2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4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D522-6746-BFBA-71A8D808235B}"/>
              </c:ext>
            </c:extLst>
          </c:dPt>
          <c:dPt>
            <c:idx val="3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6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D522-6746-BFBA-71A8D808235B}"/>
              </c:ext>
            </c:extLst>
          </c:dPt>
          <c:dPt>
            <c:idx val="4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E-D522-6746-BFBA-71A8D808235B}"/>
              </c:ext>
            </c:extLst>
          </c:dPt>
          <c:dPt>
            <c:idx val="5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D522-6746-BFBA-71A8D808235B}"/>
              </c:ext>
            </c:extLst>
          </c:dPt>
          <c:dLbls>
            <c:dLbl>
              <c:idx val="4"/>
              <c:layout>
                <c:manualLayout>
                  <c:x val="7.2234773251065318E-3"/>
                  <c:y val="-2.34309561675073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D522-6746-BFBA-71A8D808235B}"/>
                </c:ext>
              </c:extLst>
            </c:dLbl>
            <c:dLbl>
              <c:idx val="5"/>
              <c:layout>
                <c:manualLayout>
                  <c:x val="1.8058693312765007E-3"/>
                  <c:y val="-3.012551507250946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D522-6746-BFBA-71A8D80823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(Sheet1!$B$25,Sheet1!$B$30,Sheet1!$B$35,Sheet1!$B$40,Sheet1!$B$45,Sheet1!$B$46)</c:f>
              <c:strCach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Total Average</c:v>
                </c:pt>
                <c:pt idx="5">
                  <c:v>Neat Class H</c:v>
                </c:pt>
              </c:strCache>
            </c:strRef>
          </c:cat>
          <c:val>
            <c:numRef>
              <c:f>(Sheet1!$H$27,Sheet1!$H$32,Sheet1!$H$37,Sheet1!$H$42,Sheet1!$H$45,Sheet1!$H$46)</c:f>
              <c:numCache>
                <c:formatCode>General</c:formatCode>
                <c:ptCount val="6"/>
                <c:pt idx="0">
                  <c:v>26.236000000000001</c:v>
                </c:pt>
                <c:pt idx="1">
                  <c:v>26.725000000000001</c:v>
                </c:pt>
                <c:pt idx="2">
                  <c:v>27.007999999999999</c:v>
                </c:pt>
                <c:pt idx="3">
                  <c:v>26.780999999999999</c:v>
                </c:pt>
                <c:pt idx="4" formatCode="0.000">
                  <c:v>26.595083333333331</c:v>
                </c:pt>
                <c:pt idx="5" formatCode="0.00">
                  <c:v>29.9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522-6746-BFBA-71A8D808235B}"/>
            </c:ext>
          </c:extLst>
        </c:ser>
        <c:ser>
          <c:idx val="2"/>
          <c:order val="2"/>
          <c:tx>
            <c:strRef>
              <c:f>Sheet1!$C$28</c:f>
              <c:strCache>
                <c:ptCount val="1"/>
                <c:pt idx="0">
                  <c:v>Test 3</c:v>
                </c:pt>
              </c:strCache>
            </c:strRef>
          </c:tx>
          <c:spPr>
            <a:pattFill prst="pct5">
              <a:fgClr>
                <a:schemeClr val="tx1"/>
              </a:fgClr>
              <a:bgClr>
                <a:schemeClr val="bg2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pct5">
                <a:fgClr>
                  <a:schemeClr val="tx1"/>
                </a:fgClr>
                <a:bgClr>
                  <a:schemeClr val="bg2"/>
                </a:bgClr>
              </a:pattFill>
              <a:ln w="12700">
                <a:solidFill>
                  <a:schemeClr val="accent2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522-6746-BFBA-71A8D808235B}"/>
              </c:ext>
            </c:extLst>
          </c:dPt>
          <c:dPt>
            <c:idx val="1"/>
            <c:invertIfNegative val="0"/>
            <c:bubble3D val="0"/>
            <c:spPr>
              <a:pattFill prst="pct5">
                <a:fgClr>
                  <a:schemeClr val="tx1"/>
                </a:fgClr>
                <a:bgClr>
                  <a:schemeClr val="bg2"/>
                </a:bgClr>
              </a:pattFill>
              <a:ln w="1270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D522-6746-BFBA-71A8D808235B}"/>
              </c:ext>
            </c:extLst>
          </c:dPt>
          <c:dPt>
            <c:idx val="2"/>
            <c:invertIfNegative val="0"/>
            <c:bubble3D val="0"/>
            <c:spPr>
              <a:pattFill prst="pct5">
                <a:fgClr>
                  <a:schemeClr val="tx1"/>
                </a:fgClr>
                <a:bgClr>
                  <a:schemeClr val="bg2"/>
                </a:bgClr>
              </a:pattFill>
              <a:ln w="12700">
                <a:solidFill>
                  <a:schemeClr val="accent4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D522-6746-BFBA-71A8D808235B}"/>
              </c:ext>
            </c:extLst>
          </c:dPt>
          <c:dPt>
            <c:idx val="3"/>
            <c:invertIfNegative val="0"/>
            <c:bubble3D val="0"/>
            <c:spPr>
              <a:pattFill prst="pct5">
                <a:fgClr>
                  <a:schemeClr val="tx1"/>
                </a:fgClr>
                <a:bgClr>
                  <a:schemeClr val="bg2"/>
                </a:bgClr>
              </a:pattFill>
              <a:ln w="12700">
                <a:solidFill>
                  <a:schemeClr val="accent6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8-D522-6746-BFBA-71A8D808235B}"/>
              </c:ext>
            </c:extLst>
          </c:dPt>
          <c:dLbls>
            <c:delete val="1"/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(Sheet1!$B$25,Sheet1!$B$30,Sheet1!$B$35,Sheet1!$B$40,Sheet1!$B$45,Sheet1!$B$46)</c:f>
              <c:strCach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Total Average</c:v>
                </c:pt>
                <c:pt idx="5">
                  <c:v>Neat Class H</c:v>
                </c:pt>
              </c:strCache>
            </c:strRef>
          </c:cat>
          <c:val>
            <c:numRef>
              <c:f>(Sheet1!$H$28,Sheet1!$H$33,Sheet1!$H$38,Sheet1!$H$43)</c:f>
              <c:numCache>
                <c:formatCode>General</c:formatCode>
                <c:ptCount val="4"/>
                <c:pt idx="0">
                  <c:v>25.678000000000001</c:v>
                </c:pt>
                <c:pt idx="1">
                  <c:v>26.971</c:v>
                </c:pt>
                <c:pt idx="2">
                  <c:v>27.286999999999999</c:v>
                </c:pt>
                <c:pt idx="3">
                  <c:v>26.577999999999999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522-6746-BFBA-71A8D808235B}"/>
            </c:ext>
          </c:extLst>
        </c:ser>
        <c:ser>
          <c:idx val="3"/>
          <c:order val="3"/>
          <c:tx>
            <c:v>Average</c:v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2841579473038798E-3"/>
                  <c:y val="-2.504582082935569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522-6746-BFBA-71A8D808235B}"/>
                </c:ext>
              </c:extLst>
            </c:dLbl>
            <c:dLbl>
              <c:idx val="1"/>
              <c:layout>
                <c:manualLayout>
                  <c:x val="1.2841579473038798E-3"/>
                  <c:y val="-1.734312460893500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522-6746-BFBA-71A8D808235B}"/>
                </c:ext>
              </c:extLst>
            </c:dLbl>
            <c:dLbl>
              <c:idx val="2"/>
              <c:layout>
                <c:manualLayout>
                  <c:x val="1.2841579473038135E-3"/>
                  <c:y val="-2.30298097638296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D522-6746-BFBA-71A8D808235B}"/>
                </c:ext>
              </c:extLst>
            </c:dLbl>
            <c:dLbl>
              <c:idx val="3"/>
              <c:layout>
                <c:manualLayout>
                  <c:x val="1.805869331276633E-3"/>
                  <c:y val="-1.968253031132861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522-6746-BFBA-71A8D80823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(Sheet1!$B$25,Sheet1!$B$30,Sheet1!$B$35,Sheet1!$B$40,Sheet1!$B$45,Sheet1!$B$46)</c:f>
              <c:strCach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Total Average</c:v>
                </c:pt>
                <c:pt idx="5">
                  <c:v>Neat Class H</c:v>
                </c:pt>
              </c:strCache>
            </c:strRef>
          </c:cat>
          <c:val>
            <c:numRef>
              <c:f>(Sheet1!$H$29,Sheet1!$H$34,Sheet1!$H$39,Sheet1!$H$44)</c:f>
              <c:numCache>
                <c:formatCode>0.000</c:formatCode>
                <c:ptCount val="4"/>
                <c:pt idx="0">
                  <c:v>25.945333333333334</c:v>
                </c:pt>
                <c:pt idx="1">
                  <c:v>26.728999999999999</c:v>
                </c:pt>
                <c:pt idx="2">
                  <c:v>27.034333333333336</c:v>
                </c:pt>
                <c:pt idx="3">
                  <c:v>26.671666666666667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522-6746-BFBA-71A8D808235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66096704"/>
        <c:axId val="164356272"/>
      </c:barChart>
      <c:catAx>
        <c:axId val="26609670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Sample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356272"/>
        <c:crosses val="autoZero"/>
        <c:auto val="1"/>
        <c:lblAlgn val="ctr"/>
        <c:lblOffset val="100"/>
        <c:noMultiLvlLbl val="0"/>
      </c:catAx>
      <c:valAx>
        <c:axId val="164356272"/>
        <c:scaling>
          <c:orientation val="minMax"/>
          <c:max val="32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Porosity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66096704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tx1"/>
            </a:solidFill>
            <a:ln w="12700"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4"/>
              </a:solid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00C-104C-A541-ED67AD5B5992}"/>
              </c:ext>
            </c:extLst>
          </c:dPt>
          <c:dPt>
            <c:idx val="1"/>
            <c:invertIfNegative val="0"/>
            <c:bubble3D val="0"/>
            <c:spPr>
              <a:pattFill prst="dashUpDiag">
                <a:fgClr>
                  <a:schemeClr val="tx1"/>
                </a:fgClr>
                <a:bgClr>
                  <a:schemeClr val="accent6">
                    <a:lumMod val="60000"/>
                    <a:lumOff val="40000"/>
                  </a:schemeClr>
                </a:bgClr>
              </a:patt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00C-104C-A541-ED67AD5B5992}"/>
              </c:ext>
            </c:extLst>
          </c:dPt>
          <c:dPt>
            <c:idx val="2"/>
            <c:invertIfNegative val="0"/>
            <c:bubble3D val="0"/>
            <c:spPr>
              <a:pattFill prst="wdUpDiag">
                <a:fgClr>
                  <a:schemeClr val="bg2"/>
                </a:fgClr>
                <a:bgClr>
                  <a:schemeClr val="accent1"/>
                </a:bgClr>
              </a:pattFill>
              <a:ln w="19050"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00C-104C-A541-ED67AD5B5992}"/>
              </c:ext>
            </c:extLst>
          </c:dPt>
          <c:dPt>
            <c:idx val="3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6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00C-104C-A541-ED67AD5B5992}"/>
              </c:ext>
            </c:extLst>
          </c:dPt>
          <c:dLbls>
            <c:dLbl>
              <c:idx val="0"/>
              <c:layout>
                <c:manualLayout>
                  <c:x val="0"/>
                  <c:y val="-2.451360891335779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00C-104C-A541-ED67AD5B5992}"/>
                </c:ext>
              </c:extLst>
            </c:dLbl>
            <c:dLbl>
              <c:idx val="1"/>
              <c:layout>
                <c:manualLayout>
                  <c:x val="0"/>
                  <c:y val="-4.202332956575616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00C-104C-A541-ED67AD5B5992}"/>
                </c:ext>
              </c:extLst>
            </c:dLbl>
            <c:dLbl>
              <c:idx val="2"/>
              <c:layout>
                <c:manualLayout>
                  <c:x val="-1.3183370170031746E-16"/>
                  <c:y val="-2.451360891335779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00C-104C-A541-ED67AD5B599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Lit>
              <c:ptCount val="3"/>
              <c:pt idx="0">
                <c:v>Neat</c:v>
              </c:pt>
              <c:pt idx="1">
                <c:v>0.05%woc</c:v>
              </c:pt>
              <c:pt idx="2">
                <c:v>0.1%woc</c:v>
              </c:pt>
            </c:strLit>
          </c:cat>
          <c:val>
            <c:numRef>
              <c:f>(Sheet1!$D$49,Sheet1!$E$49,Sheet1!$F$49)</c:f>
              <c:numCache>
                <c:formatCode>0.00</c:formatCode>
                <c:ptCount val="3"/>
                <c:pt idx="0">
                  <c:v>27.858800000000006</c:v>
                </c:pt>
                <c:pt idx="1">
                  <c:v>26.595083333333335</c:v>
                </c:pt>
                <c:pt idx="2">
                  <c:v>27.650555555555552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00C-104C-A541-ED67AD5B599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66096704"/>
        <c:axId val="164356272"/>
      </c:barChart>
      <c:catAx>
        <c:axId val="26609670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64356272"/>
        <c:crosses val="autoZero"/>
        <c:auto val="1"/>
        <c:lblAlgn val="ctr"/>
        <c:lblOffset val="100"/>
        <c:noMultiLvlLbl val="0"/>
      </c:catAx>
      <c:valAx>
        <c:axId val="164356272"/>
        <c:scaling>
          <c:orientation val="minMax"/>
          <c:max val="3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Porosity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ysClr val="windowText" lastClr="000000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66096704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Sheet1!$C$26</c:f>
              <c:strCache>
                <c:ptCount val="1"/>
                <c:pt idx="0">
                  <c:v>Test 1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4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D4C-BC48-8DA0-04008AC1894B}"/>
              </c:ext>
            </c:extLst>
          </c:dPt>
          <c:dPt>
            <c:idx val="1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6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D4C-BC48-8DA0-04008AC1894B}"/>
              </c:ext>
            </c:extLst>
          </c:dPt>
          <c:dPt>
            <c:idx val="2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D4C-BC48-8DA0-04008AC1894B}"/>
              </c:ext>
            </c:extLst>
          </c:dPt>
          <c:dPt>
            <c:idx val="3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6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D4C-BC48-8DA0-04008AC1894B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D4C-BC48-8DA0-04008AC1894B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D4C-BC48-8DA0-04008AC1894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D4C-BC48-8DA0-04008AC1894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D4C-BC48-8DA0-04008AC1894B}"/>
                </c:ext>
              </c:extLst>
            </c:dLbl>
            <c:dLbl>
              <c:idx val="4"/>
              <c:layout>
                <c:manualLayout>
                  <c:x val="-1.2841091492776886E-3"/>
                  <c:y val="-4.21052631578947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D4C-BC48-8DA0-04008AC1894B}"/>
                </c:ext>
              </c:extLst>
            </c:dLbl>
            <c:dLbl>
              <c:idx val="5"/>
              <c:layout>
                <c:manualLayout>
                  <c:x val="-1.8833383291221869E-16"/>
                  <c:y val="-3.508771929824561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D4C-BC48-8DA0-04008AC189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(Sheet1!$J$69:$L$69,Sheet1!$I$73)</c:f>
              <c:strCache>
                <c:ptCount val="4"/>
                <c:pt idx="0">
                  <c:v>Neat</c:v>
                </c:pt>
                <c:pt idx="1">
                  <c:v>0.05% GNPs</c:v>
                </c:pt>
                <c:pt idx="2">
                  <c:v>0.1% GNPs</c:v>
                </c:pt>
                <c:pt idx="3">
                  <c:v>Average</c:v>
                </c:pt>
              </c:strCache>
            </c:strRef>
          </c:cat>
          <c:val>
            <c:numRef>
              <c:f>Sheet1!$J$70:$L$70</c:f>
              <c:numCache>
                <c:formatCode>0.00</c:formatCode>
                <c:ptCount val="3"/>
                <c:pt idx="0">
                  <c:v>28.932666666666666</c:v>
                </c:pt>
                <c:pt idx="1">
                  <c:v>25.945333333333334</c:v>
                </c:pt>
                <c:pt idx="2">
                  <c:v>27.39833333333333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D4C-BC48-8DA0-04008AC1894B}"/>
            </c:ext>
          </c:extLst>
        </c:ser>
        <c:ser>
          <c:idx val="1"/>
          <c:order val="1"/>
          <c:tx>
            <c:strRef>
              <c:f>Sheet1!$C$27</c:f>
              <c:strCache>
                <c:ptCount val="1"/>
                <c:pt idx="0">
                  <c:v>Test 2</c:v>
                </c:pt>
              </c:strCache>
            </c:strRef>
          </c:tx>
          <c:spPr>
            <a:pattFill prst="pct90">
              <a:fgClr>
                <a:schemeClr val="bg2"/>
              </a:fgClr>
              <a:bgClr>
                <a:schemeClr val="tx1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4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6D4C-BC48-8DA0-04008AC1894B}"/>
              </c:ext>
            </c:extLst>
          </c:dPt>
          <c:dPt>
            <c:idx val="1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6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E-6D4C-BC48-8DA0-04008AC1894B}"/>
              </c:ext>
            </c:extLst>
          </c:dPt>
          <c:dPt>
            <c:idx val="2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0-6D4C-BC48-8DA0-04008AC1894B}"/>
              </c:ext>
            </c:extLst>
          </c:dPt>
          <c:dPt>
            <c:idx val="3"/>
            <c:invertIfNegative val="0"/>
            <c:bubble3D val="0"/>
            <c:spPr>
              <a:pattFill prst="pct90">
                <a:fgClr>
                  <a:schemeClr val="bg2"/>
                </a:fgClr>
                <a:bgClr>
                  <a:schemeClr val="tx1"/>
                </a:bgClr>
              </a:pattFill>
              <a:ln w="12700">
                <a:solidFill>
                  <a:schemeClr val="accent6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2-6D4C-BC48-8DA0-04008AC1894B}"/>
              </c:ext>
            </c:extLst>
          </c:dPt>
          <c:dPt>
            <c:idx val="4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4-6D4C-BC48-8DA0-04008AC1894B}"/>
              </c:ext>
            </c:extLst>
          </c:dPt>
          <c:dPt>
            <c:idx val="5"/>
            <c:invertIfNegative val="0"/>
            <c:bubble3D val="0"/>
            <c:spPr>
              <a:solidFill>
                <a:schemeClr val="tx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6-6D4C-BC48-8DA0-04008AC1894B}"/>
              </c:ext>
            </c:extLst>
          </c:dPt>
          <c:dLbls>
            <c:dLbl>
              <c:idx val="4"/>
              <c:layout>
                <c:manualLayout>
                  <c:x val="7.2234773251065318E-3"/>
                  <c:y val="-2.343095616750735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6D4C-BC48-8DA0-04008AC1894B}"/>
                </c:ext>
              </c:extLst>
            </c:dLbl>
            <c:dLbl>
              <c:idx val="5"/>
              <c:layout>
                <c:manualLayout>
                  <c:x val="1.8058693312765007E-3"/>
                  <c:y val="-3.012551507250946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6D4C-BC48-8DA0-04008AC189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(Sheet1!$J$69:$L$69,Sheet1!$I$73)</c:f>
              <c:strCache>
                <c:ptCount val="4"/>
                <c:pt idx="0">
                  <c:v>Neat</c:v>
                </c:pt>
                <c:pt idx="1">
                  <c:v>0.05% GNPs</c:v>
                </c:pt>
                <c:pt idx="2">
                  <c:v>0.1% GNPs</c:v>
                </c:pt>
                <c:pt idx="3">
                  <c:v>Average</c:v>
                </c:pt>
              </c:strCache>
            </c:strRef>
          </c:cat>
          <c:val>
            <c:numRef>
              <c:f>Sheet1!$J$71:$L$71</c:f>
              <c:numCache>
                <c:formatCode>0.00</c:formatCode>
                <c:ptCount val="3"/>
                <c:pt idx="0">
                  <c:v>27.112000000000005</c:v>
                </c:pt>
                <c:pt idx="1">
                  <c:v>26.728999999999999</c:v>
                </c:pt>
                <c:pt idx="2">
                  <c:v>26.879666666666665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7-6D4C-BC48-8DA0-04008AC1894B}"/>
            </c:ext>
          </c:extLst>
        </c:ser>
        <c:ser>
          <c:idx val="2"/>
          <c:order val="2"/>
          <c:tx>
            <c:strRef>
              <c:f>Sheet1!$C$28</c:f>
              <c:strCache>
                <c:ptCount val="1"/>
                <c:pt idx="0">
                  <c:v>Test 3</c:v>
                </c:pt>
              </c:strCache>
            </c:strRef>
          </c:tx>
          <c:spPr>
            <a:pattFill prst="pct5">
              <a:fgClr>
                <a:schemeClr val="tx1"/>
              </a:fgClr>
              <a:bgClr>
                <a:schemeClr val="bg2"/>
              </a:bgClr>
            </a:pattFill>
            <a:ln>
              <a:solidFill>
                <a:schemeClr val="tx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pattFill prst="pct5">
                <a:fgClr>
                  <a:schemeClr val="tx1"/>
                </a:fgClr>
                <a:bgClr>
                  <a:schemeClr val="bg2"/>
                </a:bgClr>
              </a:pattFill>
              <a:ln w="12700">
                <a:solidFill>
                  <a:schemeClr val="accent4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6D4C-BC48-8DA0-04008AC1894B}"/>
              </c:ext>
            </c:extLst>
          </c:dPt>
          <c:dPt>
            <c:idx val="1"/>
            <c:invertIfNegative val="0"/>
            <c:bubble3D val="0"/>
            <c:spPr>
              <a:pattFill prst="pct5">
                <a:fgClr>
                  <a:schemeClr val="tx1"/>
                </a:fgClr>
                <a:bgClr>
                  <a:schemeClr val="bg2"/>
                </a:bgClr>
              </a:pattFill>
              <a:ln w="12700">
                <a:solidFill>
                  <a:schemeClr val="accent6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6D4C-BC48-8DA0-04008AC1894B}"/>
              </c:ext>
            </c:extLst>
          </c:dPt>
          <c:dPt>
            <c:idx val="2"/>
            <c:invertIfNegative val="0"/>
            <c:bubble3D val="0"/>
            <c:spPr>
              <a:pattFill prst="pct5">
                <a:fgClr>
                  <a:schemeClr val="tx1"/>
                </a:fgClr>
                <a:bgClr>
                  <a:schemeClr val="bg2"/>
                </a:bgClr>
              </a:pattFill>
              <a:ln w="12700">
                <a:solidFill>
                  <a:schemeClr val="accen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6D4C-BC48-8DA0-04008AC1894B}"/>
              </c:ext>
            </c:extLst>
          </c:dPt>
          <c:dPt>
            <c:idx val="3"/>
            <c:invertIfNegative val="0"/>
            <c:bubble3D val="0"/>
            <c:spPr>
              <a:pattFill prst="pct5">
                <a:fgClr>
                  <a:schemeClr val="tx1"/>
                </a:fgClr>
                <a:bgClr>
                  <a:schemeClr val="bg2"/>
                </a:bgClr>
              </a:pattFill>
              <a:ln w="12700">
                <a:solidFill>
                  <a:schemeClr val="accent6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6D4C-BC48-8DA0-04008AC1894B}"/>
              </c:ext>
            </c:extLst>
          </c:dPt>
          <c:dLbls>
            <c:delete val="1"/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(Sheet1!$J$69:$L$69,Sheet1!$I$73)</c:f>
              <c:strCache>
                <c:ptCount val="4"/>
                <c:pt idx="0">
                  <c:v>Neat</c:v>
                </c:pt>
                <c:pt idx="1">
                  <c:v>0.05% GNPs</c:v>
                </c:pt>
                <c:pt idx="2">
                  <c:v>0.1% GNPs</c:v>
                </c:pt>
                <c:pt idx="3">
                  <c:v>Average</c:v>
                </c:pt>
              </c:strCache>
            </c:strRef>
          </c:cat>
          <c:val>
            <c:numRef>
              <c:f>Sheet1!$J$72:$L$72</c:f>
              <c:numCache>
                <c:formatCode>0.00</c:formatCode>
                <c:ptCount val="3"/>
                <c:pt idx="0">
                  <c:v>27.561666666666667</c:v>
                </c:pt>
                <c:pt idx="1">
                  <c:v>27.034333333333336</c:v>
                </c:pt>
                <c:pt idx="2">
                  <c:v>28.673666666666666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0-6D4C-BC48-8DA0-04008AC1894B}"/>
            </c:ext>
          </c:extLst>
        </c:ser>
        <c:ser>
          <c:idx val="3"/>
          <c:order val="3"/>
          <c:tx>
            <c:v>Average</c:v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2841579473038798E-3"/>
                  <c:y val="-2.504582082935569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6D4C-BC48-8DA0-04008AC1894B}"/>
                </c:ext>
              </c:extLst>
            </c:dLbl>
            <c:dLbl>
              <c:idx val="1"/>
              <c:layout>
                <c:manualLayout>
                  <c:x val="1.2841579473038798E-3"/>
                  <c:y val="-1.734312460893500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6D4C-BC48-8DA0-04008AC1894B}"/>
                </c:ext>
              </c:extLst>
            </c:dLbl>
            <c:dLbl>
              <c:idx val="2"/>
              <c:layout>
                <c:manualLayout>
                  <c:x val="1.2841579473038135E-3"/>
                  <c:y val="-2.3029809763829668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6D4C-BC48-8DA0-04008AC1894B}"/>
                </c:ext>
              </c:extLst>
            </c:dLbl>
            <c:dLbl>
              <c:idx val="3"/>
              <c:layout>
                <c:manualLayout>
                  <c:x val="1.805869331276633E-3"/>
                  <c:y val="-1.968253031132861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6D4C-BC48-8DA0-04008AC1894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errBars>
            <c:errBarType val="both"/>
            <c:errValType val="percentage"/>
            <c:noEndCap val="0"/>
            <c:val val="5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(Sheet1!$J$69:$L$69,Sheet1!$I$73)</c:f>
              <c:strCache>
                <c:ptCount val="4"/>
                <c:pt idx="0">
                  <c:v>Neat</c:v>
                </c:pt>
                <c:pt idx="1">
                  <c:v>0.05% GNPs</c:v>
                </c:pt>
                <c:pt idx="2">
                  <c:v>0.1% GNPs</c:v>
                </c:pt>
                <c:pt idx="3">
                  <c:v>Average</c:v>
                </c:pt>
              </c:strCache>
            </c:strRef>
          </c:cat>
          <c:val>
            <c:numRef>
              <c:f>Sheet1!$J$73:$L$73</c:f>
              <c:numCache>
                <c:formatCode>0.00</c:formatCode>
                <c:ptCount val="3"/>
                <c:pt idx="0">
                  <c:v>27.858800000000006</c:v>
                </c:pt>
                <c:pt idx="1">
                  <c:v>26.595083333333335</c:v>
                </c:pt>
                <c:pt idx="2">
                  <c:v>27.650555555555552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5-6D4C-BC48-8DA0-04008AC1894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66096704"/>
        <c:axId val="164356272"/>
      </c:barChart>
      <c:catAx>
        <c:axId val="266096704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64356272"/>
        <c:crosses val="autoZero"/>
        <c:auto val="1"/>
        <c:lblAlgn val="ctr"/>
        <c:lblOffset val="100"/>
        <c:noMultiLvlLbl val="0"/>
      </c:catAx>
      <c:valAx>
        <c:axId val="164356272"/>
        <c:scaling>
          <c:orientation val="minMax"/>
          <c:max val="32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 sz="1200" b="1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Porosity 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266096704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460376</xdr:colOff>
      <xdr:row>47</xdr:row>
      <xdr:rowOff>126999</xdr:rowOff>
    </xdr:from>
    <xdr:to>
      <xdr:col>13</xdr:col>
      <xdr:colOff>539750</xdr:colOff>
      <xdr:row>66</xdr:row>
      <xdr:rowOff>0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91BB4D63-B130-6A40-BCF5-55028937FA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338666</xdr:colOff>
      <xdr:row>50</xdr:row>
      <xdr:rowOff>56443</xdr:rowOff>
    </xdr:from>
    <xdr:to>
      <xdr:col>6</xdr:col>
      <xdr:colOff>391046</xdr:colOff>
      <xdr:row>66</xdr:row>
      <xdr:rowOff>95954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2F64FBD-F5FC-3743-8569-266414C638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239889</xdr:colOff>
      <xdr:row>68</xdr:row>
      <xdr:rowOff>28222</xdr:rowOff>
    </xdr:from>
    <xdr:to>
      <xdr:col>7</xdr:col>
      <xdr:colOff>65263</xdr:colOff>
      <xdr:row>86</xdr:row>
      <xdr:rowOff>98779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C9E16C36-AEF6-1342-8E30-4267F5041B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Q73"/>
  <sheetViews>
    <sheetView topLeftCell="A8" zoomScaleNormal="80" workbookViewId="0">
      <selection activeCell="C20" sqref="C20"/>
    </sheetView>
  </sheetViews>
  <sheetFormatPr baseColWidth="10" defaultRowHeight="16" x14ac:dyDescent="0.2"/>
  <cols>
    <col min="2" max="2" width="13.1640625" bestFit="1" customWidth="1"/>
    <col min="3" max="3" width="17.83203125" bestFit="1" customWidth="1"/>
    <col min="4" max="4" width="12.33203125" bestFit="1" customWidth="1"/>
    <col min="5" max="5" width="12.83203125" bestFit="1" customWidth="1"/>
    <col min="6" max="6" width="15.5" bestFit="1" customWidth="1"/>
    <col min="7" max="7" width="12.33203125" bestFit="1" customWidth="1"/>
    <col min="11" max="11" width="10.83203125" customWidth="1"/>
    <col min="13" max="13" width="37" bestFit="1" customWidth="1"/>
  </cols>
  <sheetData>
    <row r="3" spans="2:15" x14ac:dyDescent="0.2">
      <c r="B3" s="8" t="s">
        <v>16</v>
      </c>
      <c r="C3" s="8" t="s">
        <v>17</v>
      </c>
      <c r="D3" s="8" t="s">
        <v>18</v>
      </c>
      <c r="E3" s="8" t="s">
        <v>19</v>
      </c>
      <c r="F3" s="8" t="s">
        <v>20</v>
      </c>
      <c r="G3" s="8" t="s">
        <v>21</v>
      </c>
      <c r="H3" s="8" t="s">
        <v>22</v>
      </c>
      <c r="I3" s="8" t="s">
        <v>23</v>
      </c>
      <c r="J3" s="8" t="s">
        <v>24</v>
      </c>
      <c r="K3" s="8" t="s">
        <v>25</v>
      </c>
      <c r="L3" s="8" t="s">
        <v>26</v>
      </c>
      <c r="M3" s="8" t="s">
        <v>27</v>
      </c>
    </row>
    <row r="4" spans="2:15" x14ac:dyDescent="0.2">
      <c r="B4" s="9">
        <v>1</v>
      </c>
      <c r="C4" s="9" t="s">
        <v>28</v>
      </c>
      <c r="D4" s="9">
        <v>52.87</v>
      </c>
      <c r="E4" s="9">
        <v>21.676300000000001</v>
      </c>
      <c r="F4" s="9">
        <v>2.4390000000000001</v>
      </c>
      <c r="G4" s="9">
        <v>7.8780000000000001</v>
      </c>
      <c r="H4" s="9">
        <v>26.655999999999999</v>
      </c>
      <c r="I4" s="9">
        <v>2.3334999999999999</v>
      </c>
      <c r="J4" s="9">
        <v>0.99199999999999999</v>
      </c>
      <c r="K4" s="9">
        <v>29.553999999999998</v>
      </c>
      <c r="L4" s="10">
        <v>43892.536759259259</v>
      </c>
      <c r="M4" s="9" t="s">
        <v>29</v>
      </c>
      <c r="N4" s="14"/>
      <c r="O4" s="14"/>
    </row>
    <row r="5" spans="2:15" x14ac:dyDescent="0.2">
      <c r="B5" s="11">
        <v>2</v>
      </c>
      <c r="C5" s="11" t="s">
        <v>30</v>
      </c>
      <c r="D5" s="11">
        <v>54.4</v>
      </c>
      <c r="E5" s="11">
        <v>22.019300000000001</v>
      </c>
      <c r="F5" s="11">
        <v>2.4710000000000001</v>
      </c>
      <c r="G5" s="11">
        <v>8.0649999999999995</v>
      </c>
      <c r="H5" s="11">
        <v>26.808</v>
      </c>
      <c r="I5" s="11">
        <v>2.3704999999999998</v>
      </c>
      <c r="J5" s="11">
        <v>0.99299999999999999</v>
      </c>
      <c r="K5" s="11">
        <v>30.084</v>
      </c>
      <c r="L5" s="12">
        <v>43892.545937499999</v>
      </c>
      <c r="M5" s="11" t="s">
        <v>31</v>
      </c>
      <c r="N5" s="15"/>
      <c r="O5" s="14"/>
    </row>
    <row r="6" spans="2:15" x14ac:dyDescent="0.2">
      <c r="B6" s="9">
        <v>3</v>
      </c>
      <c r="C6" s="9" t="s">
        <v>32</v>
      </c>
      <c r="D6" s="9">
        <v>55.43</v>
      </c>
      <c r="E6" s="9">
        <v>22.9544</v>
      </c>
      <c r="F6" s="9">
        <v>2.415</v>
      </c>
      <c r="G6" s="9">
        <v>8.2720000000000002</v>
      </c>
      <c r="H6" s="9">
        <v>26.491</v>
      </c>
      <c r="I6" s="9">
        <v>2.4605000000000001</v>
      </c>
      <c r="J6" s="9">
        <v>0.99299999999999999</v>
      </c>
      <c r="K6" s="9">
        <v>31.225999999999999</v>
      </c>
      <c r="L6" s="10">
        <v>43892.549513888887</v>
      </c>
      <c r="M6" s="9" t="s">
        <v>33</v>
      </c>
      <c r="N6" s="14"/>
      <c r="O6" s="14"/>
    </row>
    <row r="7" spans="2:15" x14ac:dyDescent="0.2">
      <c r="B7" s="11">
        <v>4</v>
      </c>
      <c r="C7" s="11" t="s">
        <v>32</v>
      </c>
      <c r="D7" s="11">
        <v>55.43</v>
      </c>
      <c r="E7" s="11">
        <v>22.880700000000001</v>
      </c>
      <c r="F7" s="11">
        <v>2.423</v>
      </c>
      <c r="G7" s="11">
        <v>8.3450000000000006</v>
      </c>
      <c r="H7" s="11">
        <v>26.725000000000001</v>
      </c>
      <c r="I7" s="11">
        <v>2.4605000000000001</v>
      </c>
      <c r="J7" s="11">
        <v>0.99299999999999999</v>
      </c>
      <c r="K7" s="11">
        <v>31.225999999999999</v>
      </c>
      <c r="L7" s="12">
        <v>43892.655324074076</v>
      </c>
      <c r="M7" s="11" t="s">
        <v>34</v>
      </c>
      <c r="N7" s="15"/>
      <c r="O7" s="14"/>
    </row>
    <row r="8" spans="2:15" x14ac:dyDescent="0.2">
      <c r="B8" s="9">
        <v>5</v>
      </c>
      <c r="C8" s="9" t="s">
        <v>32</v>
      </c>
      <c r="D8" s="9">
        <v>55.43</v>
      </c>
      <c r="E8" s="9">
        <v>22.804300000000001</v>
      </c>
      <c r="F8" s="9">
        <v>2.431</v>
      </c>
      <c r="G8" s="9">
        <v>8.4220000000000006</v>
      </c>
      <c r="H8" s="9">
        <v>26.971</v>
      </c>
      <c r="I8" s="9">
        <v>2.4605000000000001</v>
      </c>
      <c r="J8" s="9">
        <v>0.99299999999999999</v>
      </c>
      <c r="K8" s="9">
        <v>31.225999999999999</v>
      </c>
      <c r="L8" s="10">
        <v>43892.659189814818</v>
      </c>
      <c r="M8" s="9" t="s">
        <v>35</v>
      </c>
      <c r="N8" s="14"/>
      <c r="O8" s="14"/>
    </row>
    <row r="9" spans="2:15" x14ac:dyDescent="0.2">
      <c r="B9" s="11">
        <v>6</v>
      </c>
      <c r="C9" s="11" t="s">
        <v>30</v>
      </c>
      <c r="D9" s="11">
        <v>54.4</v>
      </c>
      <c r="E9" s="11">
        <v>21.959399999999999</v>
      </c>
      <c r="F9" s="11">
        <v>2.4769999999999999</v>
      </c>
      <c r="G9" s="11">
        <v>8.125</v>
      </c>
      <c r="H9" s="11">
        <v>27.007999999999999</v>
      </c>
      <c r="I9" s="11">
        <v>2.3704999999999998</v>
      </c>
      <c r="J9" s="11">
        <v>0.99299999999999999</v>
      </c>
      <c r="K9" s="11">
        <v>30.084</v>
      </c>
      <c r="L9" s="12">
        <v>43892.664525462962</v>
      </c>
      <c r="M9" s="11" t="s">
        <v>36</v>
      </c>
      <c r="N9" s="15"/>
      <c r="O9" s="14"/>
    </row>
    <row r="10" spans="2:15" x14ac:dyDescent="0.2">
      <c r="B10" s="9">
        <v>7</v>
      </c>
      <c r="C10" s="9" t="s">
        <v>30</v>
      </c>
      <c r="D10" s="9">
        <v>54.4</v>
      </c>
      <c r="E10" s="9">
        <v>21.8751</v>
      </c>
      <c r="F10" s="9">
        <v>2.4870000000000001</v>
      </c>
      <c r="G10" s="9">
        <v>8.2089999999999996</v>
      </c>
      <c r="H10" s="9">
        <v>27.286999999999999</v>
      </c>
      <c r="I10" s="9">
        <v>2.3704999999999998</v>
      </c>
      <c r="J10" s="9">
        <v>0.99299999999999999</v>
      </c>
      <c r="K10" s="9">
        <v>30.084</v>
      </c>
      <c r="L10" s="10">
        <v>43892.670231481483</v>
      </c>
      <c r="M10" s="9" t="s">
        <v>37</v>
      </c>
      <c r="N10" s="14"/>
      <c r="O10" s="14"/>
    </row>
    <row r="11" spans="2:15" x14ac:dyDescent="0.2">
      <c r="B11" s="11">
        <v>8</v>
      </c>
      <c r="C11" s="11" t="s">
        <v>28</v>
      </c>
      <c r="D11" s="11">
        <v>52.87</v>
      </c>
      <c r="E11" s="11">
        <v>21.639099999999999</v>
      </c>
      <c r="F11" s="11">
        <v>2.4430000000000001</v>
      </c>
      <c r="G11" s="11">
        <v>7.915</v>
      </c>
      <c r="H11" s="11">
        <v>26.780999999999999</v>
      </c>
      <c r="I11" s="11">
        <v>2.3334999999999999</v>
      </c>
      <c r="J11" s="11">
        <v>0.99199999999999999</v>
      </c>
      <c r="K11" s="11">
        <v>29.553999999999998</v>
      </c>
      <c r="L11" s="12">
        <v>43892.677974537037</v>
      </c>
      <c r="M11" s="11" t="s">
        <v>38</v>
      </c>
      <c r="N11" s="15"/>
      <c r="O11" s="14"/>
    </row>
    <row r="12" spans="2:15" x14ac:dyDescent="0.2">
      <c r="B12" s="9">
        <v>9</v>
      </c>
      <c r="C12" s="9" t="s">
        <v>28</v>
      </c>
      <c r="D12" s="9">
        <v>52.87</v>
      </c>
      <c r="E12" s="9">
        <v>21.699400000000001</v>
      </c>
      <c r="F12" s="9">
        <v>2.4359999999999999</v>
      </c>
      <c r="G12" s="9">
        <v>7.8550000000000004</v>
      </c>
      <c r="H12" s="9">
        <v>26.577999999999999</v>
      </c>
      <c r="I12" s="9">
        <v>2.3334999999999999</v>
      </c>
      <c r="J12" s="9">
        <v>0.99199999999999999</v>
      </c>
      <c r="K12" s="9">
        <v>29.553999999999998</v>
      </c>
      <c r="L12" s="10">
        <v>43892.695983796293</v>
      </c>
      <c r="M12" s="9" t="s">
        <v>39</v>
      </c>
      <c r="N12" s="14"/>
      <c r="O12" s="14"/>
    </row>
    <row r="13" spans="2:15" x14ac:dyDescent="0.2">
      <c r="B13" s="11">
        <v>10</v>
      </c>
      <c r="C13" s="11" t="s">
        <v>40</v>
      </c>
      <c r="D13" s="11">
        <v>56.65</v>
      </c>
      <c r="E13" s="11">
        <v>23.373000000000001</v>
      </c>
      <c r="F13" s="11">
        <v>2.4239999999999999</v>
      </c>
      <c r="G13" s="11">
        <v>8.1790000000000003</v>
      </c>
      <c r="H13" s="11">
        <v>25.922000000000001</v>
      </c>
      <c r="I13" s="11">
        <v>2.4937499999999999</v>
      </c>
      <c r="J13" s="11">
        <v>0.99150000000000005</v>
      </c>
      <c r="K13" s="11">
        <v>31.552</v>
      </c>
      <c r="L13" s="12">
        <v>43893.631099537037</v>
      </c>
      <c r="M13" s="11" t="s">
        <v>41</v>
      </c>
      <c r="N13" s="15"/>
      <c r="O13" s="14"/>
    </row>
    <row r="14" spans="2:15" x14ac:dyDescent="0.2">
      <c r="B14" s="9">
        <v>11</v>
      </c>
      <c r="C14" s="9" t="s">
        <v>40</v>
      </c>
      <c r="D14" s="9">
        <v>56.65</v>
      </c>
      <c r="E14" s="9">
        <v>23.274000000000001</v>
      </c>
      <c r="F14" s="9">
        <v>2.4340000000000002</v>
      </c>
      <c r="G14" s="9">
        <v>8.2780000000000005</v>
      </c>
      <c r="H14" s="9">
        <v>26.236000000000001</v>
      </c>
      <c r="I14" s="9">
        <v>2.4937499999999999</v>
      </c>
      <c r="J14" s="9">
        <v>0.99150000000000005</v>
      </c>
      <c r="K14" s="9">
        <v>31.552</v>
      </c>
      <c r="L14" s="10">
        <v>43893.63349537037</v>
      </c>
      <c r="M14" s="9" t="s">
        <v>42</v>
      </c>
      <c r="N14" s="14"/>
      <c r="O14" s="14"/>
    </row>
    <row r="15" spans="2:15" x14ac:dyDescent="0.2">
      <c r="B15" s="11">
        <v>12</v>
      </c>
      <c r="C15" s="11" t="s">
        <v>40</v>
      </c>
      <c r="D15" s="11">
        <v>56.65</v>
      </c>
      <c r="E15" s="11">
        <v>23.450500000000002</v>
      </c>
      <c r="F15" s="11">
        <v>2.4159999999999999</v>
      </c>
      <c r="G15" s="11">
        <v>8.1020000000000003</v>
      </c>
      <c r="H15" s="11">
        <v>25.678000000000001</v>
      </c>
      <c r="I15" s="11">
        <v>2.4937499999999999</v>
      </c>
      <c r="J15" s="11">
        <v>0.99150000000000005</v>
      </c>
      <c r="K15" s="11">
        <v>31.552</v>
      </c>
      <c r="L15" s="12">
        <v>43893.64199074074</v>
      </c>
      <c r="M15" s="11" t="s">
        <v>43</v>
      </c>
      <c r="N15" s="15"/>
      <c r="O15" s="14"/>
    </row>
    <row r="17" spans="2:17" x14ac:dyDescent="0.2">
      <c r="C17" t="s">
        <v>44</v>
      </c>
    </row>
    <row r="18" spans="2:17" x14ac:dyDescent="0.2">
      <c r="C18" t="s">
        <v>45</v>
      </c>
      <c r="E18" s="13">
        <f>AVERAGE(E13:E15)</f>
        <v>23.365833333333338</v>
      </c>
      <c r="F18" s="13">
        <f t="shared" ref="F18:H18" si="0">AVERAGE(F13:F15)</f>
        <v>2.424666666666667</v>
      </c>
      <c r="G18" s="13">
        <f t="shared" si="0"/>
        <v>8.1863333333333337</v>
      </c>
      <c r="H18" s="13">
        <f t="shared" si="0"/>
        <v>25.945333333333334</v>
      </c>
    </row>
    <row r="19" spans="2:17" x14ac:dyDescent="0.2">
      <c r="C19" t="s">
        <v>46</v>
      </c>
      <c r="E19" s="13">
        <f>AVERAGE(E6:E8)</f>
        <v>22.879799999999999</v>
      </c>
      <c r="F19" s="13">
        <f t="shared" ref="F19:H19" si="1">AVERAGE(F6:F8)</f>
        <v>2.423</v>
      </c>
      <c r="G19" s="13">
        <f t="shared" si="1"/>
        <v>8.3463333333333338</v>
      </c>
      <c r="H19" s="13">
        <f t="shared" si="1"/>
        <v>26.728999999999999</v>
      </c>
    </row>
    <row r="20" spans="2:17" x14ac:dyDescent="0.2">
      <c r="C20" t="s">
        <v>47</v>
      </c>
      <c r="E20" s="13">
        <f>AVERAGE(E5,E9:E10)</f>
        <v>21.951266666666669</v>
      </c>
      <c r="F20" s="13">
        <f t="shared" ref="F20:H20" si="2">AVERAGE(F5,F9:F10)</f>
        <v>2.4783333333333335</v>
      </c>
      <c r="G20" s="13">
        <f t="shared" si="2"/>
        <v>8.1329999999999991</v>
      </c>
      <c r="H20" s="13">
        <f t="shared" si="2"/>
        <v>27.034333333333336</v>
      </c>
    </row>
    <row r="21" spans="2:17" x14ac:dyDescent="0.2">
      <c r="C21" t="s">
        <v>48</v>
      </c>
      <c r="E21" s="13">
        <f>AVERAGE(E11:E12,E4)</f>
        <v>21.671599999999998</v>
      </c>
      <c r="F21" s="13">
        <f t="shared" ref="F21:H21" si="3">AVERAGE(F11:F12,F4)</f>
        <v>2.4393333333333334</v>
      </c>
      <c r="G21" s="13">
        <f t="shared" si="3"/>
        <v>7.8826666666666663</v>
      </c>
      <c r="H21" s="13">
        <f t="shared" si="3"/>
        <v>26.671666666666663</v>
      </c>
    </row>
    <row r="22" spans="2:17" x14ac:dyDescent="0.2">
      <c r="C22" t="s">
        <v>49</v>
      </c>
      <c r="D22" s="13">
        <f>AVERAGE(D4:D15)</f>
        <v>54.837499999999999</v>
      </c>
      <c r="E22" s="13">
        <f t="shared" ref="E22:K22" si="4">AVERAGE(E4:E15)</f>
        <v>22.467124999999999</v>
      </c>
      <c r="F22" s="13">
        <f t="shared" si="4"/>
        <v>2.4413333333333336</v>
      </c>
      <c r="G22" s="13">
        <f t="shared" si="4"/>
        <v>8.1370833333333348</v>
      </c>
      <c r="H22" s="13">
        <f t="shared" si="4"/>
        <v>26.595083333333335</v>
      </c>
      <c r="I22" s="13">
        <f t="shared" si="4"/>
        <v>2.4145624999999997</v>
      </c>
      <c r="J22" s="13">
        <f t="shared" si="4"/>
        <v>0.99237500000000012</v>
      </c>
      <c r="K22" s="13">
        <f t="shared" si="4"/>
        <v>30.604000000000003</v>
      </c>
    </row>
    <row r="24" spans="2:17" x14ac:dyDescent="0.2">
      <c r="B24" t="s">
        <v>50</v>
      </c>
      <c r="C24" t="s">
        <v>51</v>
      </c>
      <c r="D24" s="8" t="s">
        <v>18</v>
      </c>
      <c r="E24" s="8" t="s">
        <v>19</v>
      </c>
      <c r="F24" s="8" t="s">
        <v>20</v>
      </c>
      <c r="G24" s="8" t="s">
        <v>21</v>
      </c>
      <c r="H24" s="19" t="s">
        <v>22</v>
      </c>
      <c r="I24" s="8" t="s">
        <v>23</v>
      </c>
      <c r="J24" s="8" t="s">
        <v>24</v>
      </c>
      <c r="K24" s="8" t="s">
        <v>25</v>
      </c>
      <c r="L24" s="8" t="s">
        <v>26</v>
      </c>
      <c r="M24" s="8" t="s">
        <v>27</v>
      </c>
      <c r="P24">
        <v>53.85</v>
      </c>
      <c r="Q24">
        <v>0.98350000000000004</v>
      </c>
    </row>
    <row r="25" spans="2:17" x14ac:dyDescent="0.2">
      <c r="B25">
        <v>1</v>
      </c>
      <c r="H25" s="20"/>
      <c r="P25">
        <v>54.15</v>
      </c>
      <c r="Q25">
        <v>0.98850000000000005</v>
      </c>
    </row>
    <row r="26" spans="2:17" x14ac:dyDescent="0.2">
      <c r="C26" t="s">
        <v>52</v>
      </c>
      <c r="D26" s="16">
        <v>56.65</v>
      </c>
      <c r="E26" s="16">
        <v>23.373000000000001</v>
      </c>
      <c r="F26" s="16">
        <v>2.4239999999999999</v>
      </c>
      <c r="G26" s="16">
        <v>8.1790000000000003</v>
      </c>
      <c r="H26" s="19">
        <v>25.922000000000001</v>
      </c>
      <c r="I26" s="16">
        <v>2.4937499999999999</v>
      </c>
      <c r="J26" s="16">
        <v>0.99150000000000005</v>
      </c>
      <c r="K26" s="16">
        <v>31.552</v>
      </c>
      <c r="L26" s="17">
        <v>43893.631099537037</v>
      </c>
      <c r="M26" s="16" t="s">
        <v>41</v>
      </c>
      <c r="P26">
        <v>53.3</v>
      </c>
      <c r="Q26">
        <v>0.98850000000000005</v>
      </c>
    </row>
    <row r="27" spans="2:17" x14ac:dyDescent="0.2">
      <c r="C27" t="s">
        <v>53</v>
      </c>
      <c r="D27" s="16">
        <v>56.65</v>
      </c>
      <c r="E27" s="16">
        <v>23.274000000000001</v>
      </c>
      <c r="F27" s="16">
        <v>2.4340000000000002</v>
      </c>
      <c r="G27" s="16">
        <v>8.2780000000000005</v>
      </c>
      <c r="H27" s="19">
        <v>26.236000000000001</v>
      </c>
      <c r="I27" s="16">
        <v>2.4937499999999999</v>
      </c>
      <c r="J27" s="16">
        <v>0.99150000000000005</v>
      </c>
      <c r="K27" s="16">
        <v>31.552</v>
      </c>
      <c r="L27" s="17">
        <v>43893.63349537037</v>
      </c>
      <c r="M27" s="16" t="s">
        <v>42</v>
      </c>
      <c r="P27">
        <v>53.95</v>
      </c>
      <c r="Q27">
        <v>0.98899999999999999</v>
      </c>
    </row>
    <row r="28" spans="2:17" x14ac:dyDescent="0.2">
      <c r="C28" t="s">
        <v>54</v>
      </c>
      <c r="D28" s="16">
        <v>56.65</v>
      </c>
      <c r="E28" s="16">
        <v>23.450500000000002</v>
      </c>
      <c r="F28" s="16">
        <v>2.4159999999999999</v>
      </c>
      <c r="G28" s="16">
        <v>8.1020000000000003</v>
      </c>
      <c r="H28" s="19">
        <v>25.678000000000001</v>
      </c>
      <c r="I28" s="16">
        <v>2.4937499999999999</v>
      </c>
      <c r="J28" s="16">
        <v>0.99150000000000005</v>
      </c>
      <c r="K28" s="16">
        <v>31.552</v>
      </c>
      <c r="L28" s="17">
        <v>43893.64199074074</v>
      </c>
      <c r="M28" s="16" t="s">
        <v>43</v>
      </c>
      <c r="P28">
        <v>53.5</v>
      </c>
      <c r="Q28">
        <v>0.98899999999999999</v>
      </c>
    </row>
    <row r="29" spans="2:17" x14ac:dyDescent="0.2">
      <c r="C29" t="s">
        <v>55</v>
      </c>
      <c r="D29" s="18">
        <f>AVERAGE(D26:D28)</f>
        <v>56.65</v>
      </c>
      <c r="E29" s="18">
        <f t="shared" ref="E29:K29" si="5">AVERAGE(E26:E28)</f>
        <v>23.365833333333338</v>
      </c>
      <c r="F29" s="18">
        <f t="shared" si="5"/>
        <v>2.424666666666667</v>
      </c>
      <c r="G29" s="18">
        <f t="shared" si="5"/>
        <v>8.1863333333333337</v>
      </c>
      <c r="H29" s="23">
        <f t="shared" si="5"/>
        <v>25.945333333333334</v>
      </c>
      <c r="I29" s="18">
        <f t="shared" si="5"/>
        <v>2.4937499999999999</v>
      </c>
      <c r="J29" s="18">
        <f t="shared" si="5"/>
        <v>0.99149999999999994</v>
      </c>
      <c r="K29" s="18">
        <f t="shared" si="5"/>
        <v>31.552000000000003</v>
      </c>
      <c r="L29" s="18"/>
      <c r="M29" s="18"/>
      <c r="P29">
        <v>53.85</v>
      </c>
      <c r="Q29">
        <v>0.98799999999999999</v>
      </c>
    </row>
    <row r="30" spans="2:17" x14ac:dyDescent="0.2">
      <c r="B30">
        <v>2</v>
      </c>
      <c r="D30" s="18"/>
      <c r="E30" s="18"/>
      <c r="F30" s="18"/>
      <c r="G30" s="18"/>
      <c r="H30" s="20"/>
      <c r="I30" s="18"/>
      <c r="J30" s="18"/>
      <c r="K30" s="18"/>
      <c r="L30" s="18"/>
      <c r="M30" s="18"/>
      <c r="P30">
        <f>AVERAGE(P24:P29)</f>
        <v>53.766666666666673</v>
      </c>
      <c r="Q30">
        <f>AVERAGE(Q24:Q29)</f>
        <v>0.98775000000000013</v>
      </c>
    </row>
    <row r="31" spans="2:17" x14ac:dyDescent="0.2">
      <c r="C31" t="s">
        <v>52</v>
      </c>
      <c r="D31" s="16">
        <v>55.43</v>
      </c>
      <c r="E31" s="16">
        <v>22.9544</v>
      </c>
      <c r="F31" s="16">
        <v>2.415</v>
      </c>
      <c r="G31" s="16">
        <v>8.2720000000000002</v>
      </c>
      <c r="H31" s="19">
        <v>26.491</v>
      </c>
      <c r="I31" s="16">
        <v>2.4605000000000001</v>
      </c>
      <c r="J31" s="16">
        <v>0.99299999999999999</v>
      </c>
      <c r="K31" s="16">
        <v>31.225999999999999</v>
      </c>
      <c r="L31" s="17">
        <v>43892.549513888887</v>
      </c>
      <c r="M31" s="16" t="s">
        <v>33</v>
      </c>
    </row>
    <row r="32" spans="2:17" x14ac:dyDescent="0.2">
      <c r="C32" t="s">
        <v>53</v>
      </c>
      <c r="D32" s="16">
        <v>55.43</v>
      </c>
      <c r="E32" s="16">
        <v>22.880700000000001</v>
      </c>
      <c r="F32" s="16">
        <v>2.423</v>
      </c>
      <c r="G32" s="16">
        <v>8.3450000000000006</v>
      </c>
      <c r="H32" s="19">
        <v>26.725000000000001</v>
      </c>
      <c r="I32" s="16">
        <v>2.4605000000000001</v>
      </c>
      <c r="J32" s="16">
        <v>0.99299999999999999</v>
      </c>
      <c r="K32" s="16">
        <v>31.225999999999999</v>
      </c>
      <c r="L32" s="17">
        <v>43892.655324074076</v>
      </c>
      <c r="M32" s="16" t="s">
        <v>34</v>
      </c>
    </row>
    <row r="33" spans="2:14" x14ac:dyDescent="0.2">
      <c r="C33" t="s">
        <v>54</v>
      </c>
      <c r="D33" s="16">
        <v>55.43</v>
      </c>
      <c r="E33" s="16">
        <v>22.804300000000001</v>
      </c>
      <c r="F33" s="16">
        <v>2.431</v>
      </c>
      <c r="G33" s="16">
        <v>8.4220000000000006</v>
      </c>
      <c r="H33" s="19">
        <v>26.971</v>
      </c>
      <c r="I33" s="16">
        <v>2.4605000000000001</v>
      </c>
      <c r="J33" s="16">
        <v>0.99299999999999999</v>
      </c>
      <c r="K33" s="16">
        <v>31.225999999999999</v>
      </c>
      <c r="L33" s="17">
        <v>43892.659189814818</v>
      </c>
      <c r="M33" s="16" t="s">
        <v>35</v>
      </c>
    </row>
    <row r="34" spans="2:14" x14ac:dyDescent="0.2">
      <c r="C34" t="s">
        <v>55</v>
      </c>
      <c r="D34" s="18">
        <f>AVERAGE(D31:D33)</f>
        <v>55.43</v>
      </c>
      <c r="E34" s="18">
        <f t="shared" ref="E34:K34" si="6">AVERAGE(E31:E33)</f>
        <v>22.879799999999999</v>
      </c>
      <c r="F34" s="18">
        <f t="shared" si="6"/>
        <v>2.423</v>
      </c>
      <c r="G34" s="18">
        <f t="shared" si="6"/>
        <v>8.3463333333333338</v>
      </c>
      <c r="H34" s="23">
        <f t="shared" si="6"/>
        <v>26.728999999999999</v>
      </c>
      <c r="I34" s="18">
        <f t="shared" si="6"/>
        <v>2.4605000000000001</v>
      </c>
      <c r="J34" s="18">
        <f t="shared" si="6"/>
        <v>0.99299999999999999</v>
      </c>
      <c r="K34" s="18">
        <f t="shared" si="6"/>
        <v>31.225999999999999</v>
      </c>
      <c r="L34" s="18"/>
      <c r="M34" s="18"/>
    </row>
    <row r="35" spans="2:14" x14ac:dyDescent="0.2">
      <c r="B35">
        <v>3</v>
      </c>
      <c r="D35" s="18"/>
      <c r="E35" s="18"/>
      <c r="F35" s="18"/>
      <c r="G35" s="18"/>
      <c r="H35" s="20"/>
      <c r="I35" s="18"/>
      <c r="J35" s="18"/>
      <c r="K35" s="18"/>
      <c r="L35" s="18"/>
      <c r="M35" s="18"/>
    </row>
    <row r="36" spans="2:14" x14ac:dyDescent="0.2">
      <c r="C36" t="s">
        <v>52</v>
      </c>
      <c r="D36" s="16">
        <v>54.4</v>
      </c>
      <c r="E36" s="16">
        <v>22.019300000000001</v>
      </c>
      <c r="F36" s="16">
        <v>2.4710000000000001</v>
      </c>
      <c r="G36" s="16">
        <v>8.0649999999999995</v>
      </c>
      <c r="H36" s="19">
        <v>26.808</v>
      </c>
      <c r="I36" s="16">
        <v>2.3704999999999998</v>
      </c>
      <c r="J36" s="16">
        <v>0.99299999999999999</v>
      </c>
      <c r="K36" s="16">
        <v>30.084</v>
      </c>
      <c r="L36" s="17">
        <v>43892.545937499999</v>
      </c>
      <c r="M36" s="16" t="s">
        <v>31</v>
      </c>
    </row>
    <row r="37" spans="2:14" x14ac:dyDescent="0.2">
      <c r="C37" t="s">
        <v>53</v>
      </c>
      <c r="D37" s="16">
        <v>54.4</v>
      </c>
      <c r="E37" s="16">
        <v>21.959399999999999</v>
      </c>
      <c r="F37" s="16">
        <v>2.4769999999999999</v>
      </c>
      <c r="G37" s="16">
        <v>8.125</v>
      </c>
      <c r="H37" s="19">
        <v>27.007999999999999</v>
      </c>
      <c r="I37" s="16">
        <v>2.3704999999999998</v>
      </c>
      <c r="J37" s="16">
        <v>0.99299999999999999</v>
      </c>
      <c r="K37" s="16">
        <v>30.084</v>
      </c>
      <c r="L37" s="17">
        <v>43892.664525462962</v>
      </c>
      <c r="M37" s="16" t="s">
        <v>36</v>
      </c>
    </row>
    <row r="38" spans="2:14" x14ac:dyDescent="0.2">
      <c r="C38" t="s">
        <v>54</v>
      </c>
      <c r="D38" s="16">
        <v>54.4</v>
      </c>
      <c r="E38" s="16">
        <v>21.8751</v>
      </c>
      <c r="F38" s="16">
        <v>2.4870000000000001</v>
      </c>
      <c r="G38" s="16">
        <v>8.2089999999999996</v>
      </c>
      <c r="H38" s="19">
        <v>27.286999999999999</v>
      </c>
      <c r="I38" s="16">
        <v>2.3704999999999998</v>
      </c>
      <c r="J38" s="16">
        <v>0.99299999999999999</v>
      </c>
      <c r="K38" s="16">
        <v>30.084</v>
      </c>
      <c r="L38" s="17">
        <v>43892.670231481483</v>
      </c>
      <c r="M38" s="16" t="s">
        <v>37</v>
      </c>
    </row>
    <row r="39" spans="2:14" x14ac:dyDescent="0.2">
      <c r="C39" t="s">
        <v>55</v>
      </c>
      <c r="D39" s="18">
        <f>AVERAGE(D36:D38)</f>
        <v>54.4</v>
      </c>
      <c r="E39" s="18">
        <f t="shared" ref="E39:K39" si="7">AVERAGE(E36:E38)</f>
        <v>21.951266666666669</v>
      </c>
      <c r="F39" s="18">
        <f t="shared" si="7"/>
        <v>2.4783333333333335</v>
      </c>
      <c r="G39" s="18">
        <f t="shared" si="7"/>
        <v>8.1329999999999991</v>
      </c>
      <c r="H39" s="23">
        <f t="shared" si="7"/>
        <v>27.034333333333336</v>
      </c>
      <c r="I39" s="18">
        <f t="shared" si="7"/>
        <v>2.3704999999999998</v>
      </c>
      <c r="J39" s="18">
        <f t="shared" si="7"/>
        <v>0.99299999999999999</v>
      </c>
      <c r="K39" s="18">
        <f t="shared" si="7"/>
        <v>30.084</v>
      </c>
      <c r="L39" s="18"/>
      <c r="M39" s="18"/>
    </row>
    <row r="40" spans="2:14" x14ac:dyDescent="0.2">
      <c r="B40">
        <v>4</v>
      </c>
      <c r="H40" s="20"/>
    </row>
    <row r="41" spans="2:14" x14ac:dyDescent="0.2">
      <c r="C41" t="s">
        <v>52</v>
      </c>
      <c r="D41" s="16">
        <v>52.87</v>
      </c>
      <c r="E41" s="16">
        <v>21.676300000000001</v>
      </c>
      <c r="F41" s="16">
        <v>2.4390000000000001</v>
      </c>
      <c r="G41" s="16">
        <v>7.8780000000000001</v>
      </c>
      <c r="H41" s="19">
        <v>26.655999999999999</v>
      </c>
      <c r="I41" s="16">
        <v>2.3334999999999999</v>
      </c>
      <c r="J41" s="16">
        <v>0.99199999999999999</v>
      </c>
      <c r="K41" s="16">
        <v>29.553999999999998</v>
      </c>
      <c r="L41" s="17">
        <v>43892.536759259259</v>
      </c>
      <c r="M41" s="16" t="s">
        <v>29</v>
      </c>
      <c r="N41" s="18"/>
    </row>
    <row r="42" spans="2:14" x14ac:dyDescent="0.2">
      <c r="C42" t="s">
        <v>53</v>
      </c>
      <c r="D42" s="16">
        <v>52.87</v>
      </c>
      <c r="E42" s="16">
        <v>21.639099999999999</v>
      </c>
      <c r="F42" s="16">
        <v>2.4430000000000001</v>
      </c>
      <c r="G42" s="16">
        <v>7.915</v>
      </c>
      <c r="H42" s="19">
        <v>26.780999999999999</v>
      </c>
      <c r="I42" s="16">
        <v>2.3334999999999999</v>
      </c>
      <c r="J42" s="16">
        <v>0.99199999999999999</v>
      </c>
      <c r="K42" s="16">
        <v>29.553999999999998</v>
      </c>
      <c r="L42" s="17">
        <v>43892.677974537037</v>
      </c>
      <c r="M42" s="16" t="s">
        <v>38</v>
      </c>
      <c r="N42" s="18"/>
    </row>
    <row r="43" spans="2:14" x14ac:dyDescent="0.2">
      <c r="C43" t="s">
        <v>54</v>
      </c>
      <c r="D43" s="16">
        <v>52.87</v>
      </c>
      <c r="E43" s="16">
        <v>21.699400000000001</v>
      </c>
      <c r="F43" s="16">
        <v>2.4359999999999999</v>
      </c>
      <c r="G43" s="16">
        <v>7.8550000000000004</v>
      </c>
      <c r="H43" s="19">
        <v>26.577999999999999</v>
      </c>
      <c r="I43" s="16">
        <v>2.3334999999999999</v>
      </c>
      <c r="J43" s="16">
        <v>0.99199999999999999</v>
      </c>
      <c r="K43" s="16">
        <v>29.553999999999998</v>
      </c>
      <c r="L43" s="17">
        <v>43892.695983796293</v>
      </c>
      <c r="M43" s="16" t="s">
        <v>39</v>
      </c>
      <c r="N43" s="18"/>
    </row>
    <row r="44" spans="2:14" x14ac:dyDescent="0.2">
      <c r="C44" t="s">
        <v>55</v>
      </c>
      <c r="D44" s="18">
        <f>AVERAGE(D41:D43)</f>
        <v>52.87</v>
      </c>
      <c r="E44" s="18">
        <f t="shared" ref="E44:K44" si="8">AVERAGE(E41:E43)</f>
        <v>21.671599999999998</v>
      </c>
      <c r="F44" s="18">
        <f t="shared" si="8"/>
        <v>2.4393333333333334</v>
      </c>
      <c r="G44" s="18">
        <f t="shared" si="8"/>
        <v>7.8826666666666663</v>
      </c>
      <c r="H44" s="23">
        <f t="shared" si="8"/>
        <v>26.671666666666667</v>
      </c>
      <c r="I44" s="18">
        <f t="shared" si="8"/>
        <v>2.3334999999999999</v>
      </c>
      <c r="J44" s="18">
        <f t="shared" si="8"/>
        <v>0.99199999999999999</v>
      </c>
      <c r="K44" s="18">
        <f t="shared" si="8"/>
        <v>29.553999999999998</v>
      </c>
      <c r="L44" s="18"/>
      <c r="M44" s="18"/>
      <c r="N44" s="18"/>
    </row>
    <row r="45" spans="2:14" x14ac:dyDescent="0.2">
      <c r="B45" t="s">
        <v>56</v>
      </c>
      <c r="D45" s="18">
        <f>AVERAGE(D26:D28,D31:D33,D36:D38,D41:D43)</f>
        <v>54.837499999999999</v>
      </c>
      <c r="E45" s="18">
        <f t="shared" ref="E45:K45" si="9">AVERAGE(E26:E28,E31:E33,E36:E38,E41:E43)</f>
        <v>22.467125000000006</v>
      </c>
      <c r="F45" s="18">
        <f t="shared" si="9"/>
        <v>2.4413333333333336</v>
      </c>
      <c r="G45" s="18">
        <f t="shared" si="9"/>
        <v>8.1370833333333348</v>
      </c>
      <c r="H45" s="23">
        <f t="shared" si="9"/>
        <v>26.595083333333331</v>
      </c>
      <c r="I45" s="18">
        <f t="shared" si="9"/>
        <v>2.4145625000000002</v>
      </c>
      <c r="J45" s="18">
        <f t="shared" si="9"/>
        <v>0.99237500000000034</v>
      </c>
      <c r="K45" s="18">
        <f t="shared" si="9"/>
        <v>30.603999999999996</v>
      </c>
      <c r="L45" s="18"/>
      <c r="M45" s="18"/>
      <c r="N45" s="18"/>
    </row>
    <row r="46" spans="2:14" x14ac:dyDescent="0.2">
      <c r="B46" t="s">
        <v>57</v>
      </c>
      <c r="H46" s="22">
        <v>29.9</v>
      </c>
    </row>
    <row r="47" spans="2:14" x14ac:dyDescent="0.2">
      <c r="H47" s="21"/>
    </row>
    <row r="48" spans="2:14" x14ac:dyDescent="0.2">
      <c r="C48" s="25"/>
      <c r="D48" s="31" t="s">
        <v>88</v>
      </c>
      <c r="E48" s="31" t="s">
        <v>90</v>
      </c>
      <c r="F48" s="26" t="s">
        <v>91</v>
      </c>
      <c r="H48" s="21"/>
    </row>
    <row r="49" spans="3:8" x14ac:dyDescent="0.2">
      <c r="C49" s="29" t="s">
        <v>89</v>
      </c>
      <c r="D49" s="32">
        <f>'Neat Cement'!H37</f>
        <v>27.858800000000006</v>
      </c>
      <c r="E49" s="32">
        <f>'0.05%GNPs Cement'!G27</f>
        <v>26.595083333333335</v>
      </c>
      <c r="F49" s="30">
        <f>'0.1%GNPs Cement'!H34</f>
        <v>27.650555555555552</v>
      </c>
      <c r="H49" s="21"/>
    </row>
    <row r="50" spans="3:8" x14ac:dyDescent="0.2">
      <c r="H50" s="21"/>
    </row>
    <row r="69" spans="9:12" x14ac:dyDescent="0.2">
      <c r="I69" s="25" t="s">
        <v>50</v>
      </c>
      <c r="J69" s="31" t="s">
        <v>88</v>
      </c>
      <c r="K69" s="31" t="s">
        <v>90</v>
      </c>
      <c r="L69" s="26" t="s">
        <v>91</v>
      </c>
    </row>
    <row r="70" spans="9:12" x14ac:dyDescent="0.2">
      <c r="I70" s="27">
        <v>1</v>
      </c>
      <c r="J70" s="33">
        <f>'Neat Cement'!E39</f>
        <v>28.932666666666666</v>
      </c>
      <c r="K70" s="33">
        <f>'0.05%GNPs Cement'!F30</f>
        <v>25.945333333333334</v>
      </c>
      <c r="L70" s="28">
        <f>'0.1%GNPs Cement'!F37</f>
        <v>27.39833333333333</v>
      </c>
    </row>
    <row r="71" spans="9:12" x14ac:dyDescent="0.2">
      <c r="I71" s="27">
        <v>2</v>
      </c>
      <c r="J71" s="33">
        <f>'Neat Cement'!E40</f>
        <v>27.112000000000005</v>
      </c>
      <c r="K71" s="33">
        <f>'0.05%GNPs Cement'!F31</f>
        <v>26.728999999999999</v>
      </c>
      <c r="L71" s="28">
        <f>'0.1%GNPs Cement'!F38</f>
        <v>26.879666666666665</v>
      </c>
    </row>
    <row r="72" spans="9:12" x14ac:dyDescent="0.2">
      <c r="I72" s="27">
        <v>3</v>
      </c>
      <c r="J72" s="33">
        <f>'Neat Cement'!E41</f>
        <v>27.561666666666667</v>
      </c>
      <c r="K72" s="33">
        <f>'0.05%GNPs Cement'!F32</f>
        <v>27.034333333333336</v>
      </c>
      <c r="L72" s="28">
        <f>'0.1%GNPs Cement'!F39</f>
        <v>28.673666666666666</v>
      </c>
    </row>
    <row r="73" spans="9:12" x14ac:dyDescent="0.2">
      <c r="I73" s="29" t="s">
        <v>55</v>
      </c>
      <c r="J73" s="32">
        <f>D49</f>
        <v>27.858800000000006</v>
      </c>
      <c r="K73" s="32">
        <f t="shared" ref="K73:L73" si="10">E49</f>
        <v>26.595083333333335</v>
      </c>
      <c r="L73" s="30">
        <f t="shared" si="10"/>
        <v>27.650555555555552</v>
      </c>
    </row>
  </sheetData>
  <phoneticPr fontId="22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C6BCC-6B9D-334F-9FDD-02CA9187CAB5}">
  <dimension ref="A11:AA41"/>
  <sheetViews>
    <sheetView topLeftCell="A11" workbookViewId="0">
      <selection activeCell="A40" sqref="A40"/>
    </sheetView>
  </sheetViews>
  <sheetFormatPr baseColWidth="10" defaultRowHeight="16" x14ac:dyDescent="0.2"/>
  <cols>
    <col min="2" max="2" width="13.5" customWidth="1"/>
  </cols>
  <sheetData>
    <row r="11" spans="1:1" x14ac:dyDescent="0.2">
      <c r="A11">
        <v>1</v>
      </c>
    </row>
    <row r="15" spans="1:1" x14ac:dyDescent="0.2">
      <c r="A15">
        <v>1</v>
      </c>
    </row>
    <row r="16" spans="1:1" x14ac:dyDescent="0.2">
      <c r="A16">
        <v>0</v>
      </c>
    </row>
    <row r="17" spans="1:27" x14ac:dyDescent="0.2">
      <c r="A17">
        <v>0</v>
      </c>
    </row>
    <row r="18" spans="1:27" x14ac:dyDescent="0.2">
      <c r="A18">
        <v>0</v>
      </c>
    </row>
    <row r="19" spans="1:27" x14ac:dyDescent="0.2">
      <c r="A19">
        <v>0</v>
      </c>
    </row>
    <row r="21" spans="1:27" x14ac:dyDescent="0.2">
      <c r="A21" s="8" t="s">
        <v>16</v>
      </c>
      <c r="B21" s="8" t="s">
        <v>17</v>
      </c>
      <c r="D21" s="8" t="s">
        <v>18</v>
      </c>
      <c r="E21" s="8" t="s">
        <v>19</v>
      </c>
      <c r="F21" s="8" t="s">
        <v>20</v>
      </c>
      <c r="G21" s="8" t="s">
        <v>21</v>
      </c>
      <c r="H21" s="8" t="s">
        <v>22</v>
      </c>
      <c r="J21" s="8" t="s">
        <v>23</v>
      </c>
      <c r="K21" s="8" t="s">
        <v>24</v>
      </c>
      <c r="L21" s="8" t="s">
        <v>25</v>
      </c>
    </row>
    <row r="22" spans="1:27" x14ac:dyDescent="0.2">
      <c r="A22">
        <v>1</v>
      </c>
      <c r="B22" t="s">
        <v>58</v>
      </c>
      <c r="C22">
        <v>0</v>
      </c>
      <c r="D22">
        <v>42.024999999999999</v>
      </c>
      <c r="E22">
        <v>17.212800000000001</v>
      </c>
      <c r="F22">
        <v>2.4409999999999998</v>
      </c>
      <c r="G22">
        <v>7.0110000000000001</v>
      </c>
      <c r="H22">
        <v>28.942</v>
      </c>
      <c r="I22">
        <v>0</v>
      </c>
      <c r="J22">
        <v>1.9088000000000001</v>
      </c>
      <c r="K22">
        <v>0.99299999999999999</v>
      </c>
      <c r="L22">
        <v>24.224</v>
      </c>
      <c r="M22">
        <v>0</v>
      </c>
      <c r="N22" s="24">
        <v>43902.499907407408</v>
      </c>
      <c r="AA22" t="s">
        <v>59</v>
      </c>
    </row>
    <row r="23" spans="1:27" x14ac:dyDescent="0.2">
      <c r="A23">
        <v>2</v>
      </c>
      <c r="B23" t="s">
        <v>58</v>
      </c>
      <c r="C23">
        <v>0</v>
      </c>
      <c r="D23">
        <v>42.024999999999999</v>
      </c>
      <c r="E23">
        <v>17.2224</v>
      </c>
      <c r="F23">
        <v>2.44</v>
      </c>
      <c r="G23">
        <v>7.0019999999999998</v>
      </c>
      <c r="H23">
        <v>28.905000000000001</v>
      </c>
      <c r="I23">
        <v>0</v>
      </c>
      <c r="J23">
        <v>1.9088000000000001</v>
      </c>
      <c r="K23">
        <v>0.99299999999999999</v>
      </c>
      <c r="L23">
        <v>24.224</v>
      </c>
      <c r="M23">
        <v>0</v>
      </c>
      <c r="N23" s="24">
        <v>43902.50267361111</v>
      </c>
      <c r="AA23" t="s">
        <v>60</v>
      </c>
    </row>
    <row r="24" spans="1:27" x14ac:dyDescent="0.2">
      <c r="A24">
        <v>3</v>
      </c>
      <c r="B24" t="s">
        <v>58</v>
      </c>
      <c r="C24">
        <v>0</v>
      </c>
      <c r="D24">
        <v>42.024999999999999</v>
      </c>
      <c r="E24">
        <v>17.211200000000002</v>
      </c>
      <c r="F24">
        <v>2.4420000000000002</v>
      </c>
      <c r="G24">
        <v>7.0129999999999999</v>
      </c>
      <c r="H24">
        <v>28.951000000000001</v>
      </c>
      <c r="I24">
        <v>0</v>
      </c>
      <c r="J24">
        <v>1.9088000000000001</v>
      </c>
      <c r="K24">
        <v>0.99299999999999999</v>
      </c>
      <c r="L24">
        <v>24.224</v>
      </c>
      <c r="M24">
        <v>0</v>
      </c>
      <c r="N24" s="24">
        <v>43902.505462962959</v>
      </c>
      <c r="AA24" t="s">
        <v>61</v>
      </c>
    </row>
    <row r="25" spans="1:27" x14ac:dyDescent="0.2">
      <c r="A25">
        <v>4</v>
      </c>
      <c r="B25" t="s">
        <v>62</v>
      </c>
      <c r="C25">
        <v>0</v>
      </c>
      <c r="D25">
        <v>57.58</v>
      </c>
      <c r="E25">
        <v>23.619599999999998</v>
      </c>
      <c r="F25">
        <v>2.4380000000000002</v>
      </c>
      <c r="G25">
        <v>8.8810000000000002</v>
      </c>
      <c r="H25">
        <v>27.324999999999999</v>
      </c>
      <c r="I25">
        <v>0</v>
      </c>
      <c r="J25">
        <v>2.5623</v>
      </c>
      <c r="K25">
        <v>0.99275000000000002</v>
      </c>
      <c r="L25">
        <v>32.500999999999998</v>
      </c>
      <c r="M25">
        <v>0</v>
      </c>
      <c r="N25" s="24">
        <v>43902.542696759258</v>
      </c>
      <c r="AA25" t="s">
        <v>63</v>
      </c>
    </row>
    <row r="26" spans="1:27" x14ac:dyDescent="0.2">
      <c r="A26">
        <v>5</v>
      </c>
      <c r="B26" t="s">
        <v>62</v>
      </c>
      <c r="C26">
        <v>0</v>
      </c>
      <c r="D26">
        <v>57.58</v>
      </c>
      <c r="E26">
        <v>23.835599999999999</v>
      </c>
      <c r="F26">
        <v>2.4159999999999999</v>
      </c>
      <c r="G26">
        <v>8.6649999999999991</v>
      </c>
      <c r="H26">
        <v>26.661000000000001</v>
      </c>
      <c r="I26">
        <v>0</v>
      </c>
      <c r="J26">
        <v>2.5623</v>
      </c>
      <c r="K26">
        <v>0.99275000000000002</v>
      </c>
      <c r="L26">
        <v>32.500999999999998</v>
      </c>
      <c r="M26">
        <v>0</v>
      </c>
      <c r="N26" s="24">
        <v>43902.545636574076</v>
      </c>
      <c r="AA26" t="s">
        <v>64</v>
      </c>
    </row>
    <row r="27" spans="1:27" x14ac:dyDescent="0.2">
      <c r="A27">
        <v>6</v>
      </c>
      <c r="B27" t="s">
        <v>62</v>
      </c>
      <c r="C27">
        <v>0</v>
      </c>
      <c r="D27">
        <v>57.58</v>
      </c>
      <c r="E27">
        <v>23.611999999999998</v>
      </c>
      <c r="F27">
        <v>2.4390000000000001</v>
      </c>
      <c r="G27">
        <v>8.8889999999999993</v>
      </c>
      <c r="H27">
        <v>27.35</v>
      </c>
      <c r="I27">
        <v>0</v>
      </c>
      <c r="J27">
        <v>2.5623</v>
      </c>
      <c r="K27">
        <v>0.99275000000000002</v>
      </c>
      <c r="L27">
        <v>32.500999999999998</v>
      </c>
      <c r="M27">
        <v>0</v>
      </c>
      <c r="N27" s="24">
        <v>43902.549108796295</v>
      </c>
      <c r="AA27" t="s">
        <v>65</v>
      </c>
    </row>
    <row r="28" spans="1:27" x14ac:dyDescent="0.2">
      <c r="A28">
        <v>7</v>
      </c>
      <c r="B28" t="s">
        <v>66</v>
      </c>
      <c r="C28">
        <v>0</v>
      </c>
      <c r="D28">
        <v>55.62</v>
      </c>
      <c r="E28">
        <v>22.737500000000001</v>
      </c>
      <c r="F28">
        <v>2.4460000000000002</v>
      </c>
      <c r="G28">
        <v>8.6739999999999995</v>
      </c>
      <c r="H28">
        <v>27.614999999999998</v>
      </c>
      <c r="I28">
        <v>0</v>
      </c>
      <c r="J28">
        <v>2.4523000000000001</v>
      </c>
      <c r="K28">
        <v>0.99760000000000004</v>
      </c>
      <c r="L28">
        <v>31.411000000000001</v>
      </c>
      <c r="M28">
        <v>0</v>
      </c>
      <c r="N28" s="24">
        <v>43902.686550925922</v>
      </c>
      <c r="AA28" t="s">
        <v>67</v>
      </c>
    </row>
    <row r="29" spans="1:27" x14ac:dyDescent="0.2">
      <c r="A29">
        <v>8</v>
      </c>
      <c r="B29" t="s">
        <v>66</v>
      </c>
      <c r="C29">
        <v>0</v>
      </c>
      <c r="D29">
        <v>55.62</v>
      </c>
      <c r="E29">
        <v>22.668099999999999</v>
      </c>
      <c r="F29">
        <v>2.4540000000000002</v>
      </c>
      <c r="G29">
        <v>8.7430000000000003</v>
      </c>
      <c r="H29">
        <v>27.834</v>
      </c>
      <c r="I29">
        <v>0</v>
      </c>
      <c r="J29">
        <v>2.4523000000000001</v>
      </c>
      <c r="K29">
        <v>0.99760000000000004</v>
      </c>
      <c r="L29">
        <v>31.411000000000001</v>
      </c>
      <c r="M29">
        <v>0</v>
      </c>
      <c r="N29" s="24">
        <v>43902.689236111109</v>
      </c>
      <c r="AA29" t="s">
        <v>68</v>
      </c>
    </row>
    <row r="30" spans="1:27" x14ac:dyDescent="0.2">
      <c r="A30">
        <v>9</v>
      </c>
      <c r="B30" t="s">
        <v>66</v>
      </c>
      <c r="C30">
        <v>0</v>
      </c>
      <c r="D30">
        <v>55.62</v>
      </c>
      <c r="E30">
        <v>22.856000000000002</v>
      </c>
      <c r="F30">
        <v>2.4329999999999998</v>
      </c>
      <c r="G30">
        <v>8.5549999999999997</v>
      </c>
      <c r="H30">
        <v>27.236000000000001</v>
      </c>
      <c r="I30">
        <v>0</v>
      </c>
      <c r="J30">
        <v>2.4523000000000001</v>
      </c>
      <c r="K30">
        <v>0.99760000000000004</v>
      </c>
      <c r="L30">
        <v>31.411000000000001</v>
      </c>
      <c r="M30">
        <v>0</v>
      </c>
      <c r="N30" s="24">
        <v>43902.702118055553</v>
      </c>
      <c r="AA30" t="s">
        <v>69</v>
      </c>
    </row>
    <row r="31" spans="1:27" x14ac:dyDescent="0.2">
      <c r="A31">
        <v>10</v>
      </c>
      <c r="B31" t="s">
        <v>70</v>
      </c>
      <c r="C31">
        <v>0</v>
      </c>
      <c r="D31">
        <v>55.11</v>
      </c>
      <c r="E31">
        <v>22.5825</v>
      </c>
      <c r="F31">
        <v>2.44</v>
      </c>
      <c r="G31">
        <v>9.09</v>
      </c>
      <c r="H31">
        <v>28.7</v>
      </c>
      <c r="I31">
        <v>0</v>
      </c>
      <c r="J31">
        <v>2.4706999999999999</v>
      </c>
      <c r="K31">
        <v>0.998</v>
      </c>
      <c r="L31">
        <v>31.672000000000001</v>
      </c>
      <c r="M31">
        <v>0</v>
      </c>
      <c r="N31" s="24">
        <v>43985.579247685186</v>
      </c>
      <c r="AA31" t="s">
        <v>71</v>
      </c>
    </row>
    <row r="32" spans="1:27" x14ac:dyDescent="0.2">
      <c r="A32">
        <v>11</v>
      </c>
      <c r="B32" t="s">
        <v>70</v>
      </c>
      <c r="C32">
        <v>0</v>
      </c>
      <c r="D32">
        <v>55.11</v>
      </c>
      <c r="E32">
        <v>22.654599999999999</v>
      </c>
      <c r="F32">
        <v>2.4329999999999998</v>
      </c>
      <c r="G32">
        <v>9.0169999999999995</v>
      </c>
      <c r="H32">
        <v>28.47</v>
      </c>
      <c r="I32">
        <v>0</v>
      </c>
      <c r="J32">
        <v>2.4706999999999999</v>
      </c>
      <c r="K32">
        <v>0.998</v>
      </c>
      <c r="L32">
        <v>31.672000000000001</v>
      </c>
      <c r="M32">
        <v>0</v>
      </c>
      <c r="N32" s="24">
        <v>43985.581608796296</v>
      </c>
      <c r="AA32" t="s">
        <v>72</v>
      </c>
    </row>
    <row r="33" spans="1:27" x14ac:dyDescent="0.2">
      <c r="A33">
        <v>12</v>
      </c>
      <c r="B33" t="s">
        <v>70</v>
      </c>
      <c r="C33">
        <v>0</v>
      </c>
      <c r="D33">
        <v>55.11</v>
      </c>
      <c r="E33">
        <v>22.724799999999998</v>
      </c>
      <c r="F33">
        <v>2.4249999999999998</v>
      </c>
      <c r="G33">
        <v>8.9469999999999992</v>
      </c>
      <c r="H33">
        <v>28.248999999999999</v>
      </c>
      <c r="I33">
        <v>0</v>
      </c>
      <c r="J33">
        <v>2.4706999999999999</v>
      </c>
      <c r="K33">
        <v>0.998</v>
      </c>
      <c r="L33">
        <v>31.672000000000001</v>
      </c>
      <c r="M33">
        <v>0</v>
      </c>
      <c r="N33" s="24">
        <v>43985.583854166667</v>
      </c>
      <c r="AA33" t="s">
        <v>73</v>
      </c>
    </row>
    <row r="34" spans="1:27" x14ac:dyDescent="0.2">
      <c r="A34">
        <v>13</v>
      </c>
      <c r="B34" t="s">
        <v>74</v>
      </c>
      <c r="C34">
        <v>0</v>
      </c>
      <c r="D34">
        <v>57.96</v>
      </c>
      <c r="E34">
        <v>23.7133</v>
      </c>
      <c r="F34">
        <v>2.444</v>
      </c>
      <c r="G34">
        <v>9.0190000000000001</v>
      </c>
      <c r="H34">
        <v>27.553999999999998</v>
      </c>
      <c r="I34">
        <v>0</v>
      </c>
      <c r="J34">
        <v>2.5817999999999999</v>
      </c>
      <c r="K34">
        <v>0.99250000000000005</v>
      </c>
      <c r="L34">
        <v>32.731999999999999</v>
      </c>
      <c r="M34">
        <v>0</v>
      </c>
      <c r="N34" s="24">
        <v>43985.586840277778</v>
      </c>
      <c r="AA34" t="s">
        <v>75</v>
      </c>
    </row>
    <row r="35" spans="1:27" x14ac:dyDescent="0.2">
      <c r="A35">
        <v>14</v>
      </c>
      <c r="B35" t="s">
        <v>74</v>
      </c>
      <c r="C35">
        <v>0</v>
      </c>
      <c r="D35">
        <v>57.96</v>
      </c>
      <c r="E35">
        <v>23.980899999999998</v>
      </c>
      <c r="F35">
        <v>2.4169999999999998</v>
      </c>
      <c r="G35">
        <v>8.7509999999999994</v>
      </c>
      <c r="H35">
        <v>26.734999999999999</v>
      </c>
      <c r="I35">
        <v>0</v>
      </c>
      <c r="J35">
        <v>2.5817999999999999</v>
      </c>
      <c r="K35">
        <v>0.99250000000000005</v>
      </c>
      <c r="L35">
        <v>32.731999999999999</v>
      </c>
      <c r="M35">
        <v>0</v>
      </c>
      <c r="N35" s="24">
        <v>43985.589444444442</v>
      </c>
      <c r="AA35" t="s">
        <v>76</v>
      </c>
    </row>
    <row r="36" spans="1:27" x14ac:dyDescent="0.2">
      <c r="A36">
        <v>15</v>
      </c>
      <c r="B36" t="s">
        <v>74</v>
      </c>
      <c r="C36">
        <v>0</v>
      </c>
      <c r="D36">
        <v>57.96</v>
      </c>
      <c r="E36">
        <v>23.777699999999999</v>
      </c>
      <c r="F36">
        <v>2.4380000000000002</v>
      </c>
      <c r="G36">
        <v>8.9540000000000006</v>
      </c>
      <c r="H36">
        <v>27.355</v>
      </c>
      <c r="I36">
        <v>0</v>
      </c>
      <c r="J36">
        <v>2.5817999999999999</v>
      </c>
      <c r="K36">
        <v>0.99250000000000005</v>
      </c>
      <c r="L36">
        <v>32.731999999999999</v>
      </c>
      <c r="M36">
        <v>0</v>
      </c>
      <c r="N36" s="24">
        <v>43985.593229166669</v>
      </c>
      <c r="AA36" t="s">
        <v>77</v>
      </c>
    </row>
    <row r="37" spans="1:27" x14ac:dyDescent="0.2">
      <c r="G37" t="s">
        <v>55</v>
      </c>
      <c r="H37">
        <f>AVERAGE(H22:H36)</f>
        <v>27.858800000000006</v>
      </c>
    </row>
    <row r="38" spans="1:27" x14ac:dyDescent="0.2">
      <c r="D38" s="25" t="s">
        <v>50</v>
      </c>
      <c r="E38" s="26" t="s">
        <v>55</v>
      </c>
    </row>
    <row r="39" spans="1:27" x14ac:dyDescent="0.2">
      <c r="D39" s="27">
        <v>1</v>
      </c>
      <c r="E39" s="28">
        <f>AVERAGE(H22:H24)</f>
        <v>28.932666666666666</v>
      </c>
    </row>
    <row r="40" spans="1:27" x14ac:dyDescent="0.2">
      <c r="D40" s="27">
        <v>2</v>
      </c>
      <c r="E40" s="28">
        <f>AVERAGE(H25:H27)</f>
        <v>27.112000000000005</v>
      </c>
    </row>
    <row r="41" spans="1:27" x14ac:dyDescent="0.2">
      <c r="D41" s="29">
        <v>3</v>
      </c>
      <c r="E41" s="30">
        <f>AVERAGE(H28:H30)</f>
        <v>27.561666666666667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2"/>
  <sheetViews>
    <sheetView showGridLines="0" zoomScale="76" workbookViewId="0">
      <selection activeCell="H34" sqref="H34"/>
    </sheetView>
  </sheetViews>
  <sheetFormatPr baseColWidth="10" defaultRowHeight="16" x14ac:dyDescent="0.2"/>
  <cols>
    <col min="1" max="1" width="3.83203125" bestFit="1" customWidth="1"/>
    <col min="2" max="2" width="17.83203125" bestFit="1" customWidth="1"/>
    <col min="3" max="3" width="12.1640625" bestFit="1" customWidth="1"/>
    <col min="4" max="4" width="12.83203125" bestFit="1" customWidth="1"/>
    <col min="5" max="5" width="15.5" bestFit="1" customWidth="1"/>
    <col min="6" max="6" width="12.33203125" bestFit="1" customWidth="1"/>
    <col min="7" max="7" width="9" bestFit="1" customWidth="1"/>
    <col min="8" max="8" width="8.33203125" bestFit="1" customWidth="1"/>
    <col min="9" max="9" width="7.83203125" bestFit="1" customWidth="1"/>
    <col min="10" max="10" width="13.6640625" bestFit="1" customWidth="1"/>
    <col min="11" max="11" width="10" bestFit="1" customWidth="1"/>
    <col min="12" max="12" width="37" bestFit="1" customWidth="1"/>
  </cols>
  <sheetData>
    <row r="1" spans="1:16" x14ac:dyDescent="0.2">
      <c r="A1" s="1" t="s">
        <v>0</v>
      </c>
    </row>
    <row r="3" spans="1:16" x14ac:dyDescent="0.2">
      <c r="A3" s="2" t="s">
        <v>1</v>
      </c>
    </row>
    <row r="5" spans="1:16" x14ac:dyDescent="0.2">
      <c r="A5" s="37" t="s">
        <v>2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9"/>
    </row>
    <row r="6" spans="1:16" x14ac:dyDescent="0.2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2"/>
    </row>
    <row r="7" spans="1:16" x14ac:dyDescent="0.2">
      <c r="A7" s="43" t="s">
        <v>3</v>
      </c>
      <c r="B7" s="44"/>
      <c r="C7" s="43" t="s">
        <v>4</v>
      </c>
      <c r="D7" s="45"/>
      <c r="E7" s="45"/>
      <c r="F7" s="45"/>
      <c r="G7" s="45"/>
      <c r="H7" s="44"/>
      <c r="I7" s="43" t="s">
        <v>5</v>
      </c>
      <c r="J7" s="44"/>
      <c r="K7" s="43"/>
      <c r="L7" s="45"/>
      <c r="M7" s="45"/>
      <c r="N7" s="45"/>
      <c r="O7" s="45"/>
      <c r="P7" s="44"/>
    </row>
    <row r="8" spans="1:16" x14ac:dyDescent="0.2">
      <c r="A8" s="34" t="s">
        <v>6</v>
      </c>
      <c r="B8" s="35"/>
      <c r="C8" s="34"/>
      <c r="D8" s="36"/>
      <c r="E8" s="36"/>
      <c r="F8" s="36"/>
      <c r="G8" s="36"/>
      <c r="H8" s="35"/>
      <c r="I8" s="34" t="s">
        <v>7</v>
      </c>
      <c r="J8" s="35"/>
      <c r="K8" s="34"/>
      <c r="L8" s="36"/>
      <c r="M8" s="36"/>
      <c r="N8" s="36"/>
      <c r="O8" s="36"/>
      <c r="P8" s="35"/>
    </row>
    <row r="9" spans="1:16" x14ac:dyDescent="0.2">
      <c r="A9" s="43" t="s">
        <v>8</v>
      </c>
      <c r="B9" s="44"/>
      <c r="C9" s="43"/>
      <c r="D9" s="45"/>
      <c r="E9" s="45"/>
      <c r="F9" s="45"/>
      <c r="G9" s="45"/>
      <c r="H9" s="44"/>
      <c r="I9" s="43" t="s">
        <v>9</v>
      </c>
      <c r="J9" s="44"/>
      <c r="K9" s="43"/>
      <c r="L9" s="45"/>
      <c r="M9" s="45"/>
      <c r="N9" s="45"/>
      <c r="O9" s="45"/>
      <c r="P9" s="44"/>
    </row>
    <row r="10" spans="1:16" x14ac:dyDescent="0.2">
      <c r="A10" s="34" t="s">
        <v>10</v>
      </c>
      <c r="B10" s="35"/>
      <c r="C10" s="34"/>
      <c r="D10" s="36"/>
      <c r="E10" s="36"/>
      <c r="F10" s="36"/>
      <c r="G10" s="36"/>
      <c r="H10" s="35"/>
      <c r="I10" s="34" t="s">
        <v>11</v>
      </c>
      <c r="J10" s="35"/>
      <c r="K10" s="34"/>
      <c r="L10" s="36"/>
      <c r="M10" s="36"/>
      <c r="N10" s="36"/>
      <c r="O10" s="36"/>
      <c r="P10" s="35"/>
    </row>
    <row r="11" spans="1:16" x14ac:dyDescent="0.2">
      <c r="A11" s="43" t="s">
        <v>12</v>
      </c>
      <c r="B11" s="44"/>
      <c r="C11" s="43"/>
      <c r="D11" s="45"/>
      <c r="E11" s="45"/>
      <c r="F11" s="45"/>
      <c r="G11" s="45"/>
      <c r="H11" s="44"/>
      <c r="I11" s="43" t="s">
        <v>13</v>
      </c>
      <c r="J11" s="44"/>
      <c r="K11" s="43"/>
      <c r="L11" s="45"/>
      <c r="M11" s="45"/>
      <c r="N11" s="45"/>
      <c r="O11" s="45"/>
      <c r="P11" s="44"/>
    </row>
    <row r="12" spans="1:16" x14ac:dyDescent="0.2">
      <c r="A12" s="34" t="s">
        <v>14</v>
      </c>
      <c r="B12" s="35"/>
      <c r="C12" s="34"/>
      <c r="D12" s="36"/>
      <c r="E12" s="36"/>
      <c r="F12" s="36"/>
      <c r="G12" s="36"/>
      <c r="H12" s="35"/>
      <c r="I12" s="34" t="s">
        <v>15</v>
      </c>
      <c r="J12" s="35"/>
      <c r="K12" s="46">
        <v>43893.642743055556</v>
      </c>
      <c r="L12" s="47"/>
      <c r="M12" s="47"/>
      <c r="N12" s="47"/>
      <c r="O12" s="47"/>
      <c r="P12" s="48"/>
    </row>
    <row r="14" spans="1:16" x14ac:dyDescent="0.2">
      <c r="A14" s="3" t="s">
        <v>16</v>
      </c>
      <c r="B14" s="3" t="s">
        <v>17</v>
      </c>
      <c r="C14" s="3" t="s">
        <v>18</v>
      </c>
      <c r="D14" s="3" t="s">
        <v>19</v>
      </c>
      <c r="E14" s="3" t="s">
        <v>20</v>
      </c>
      <c r="F14" s="3" t="s">
        <v>21</v>
      </c>
      <c r="G14" s="3" t="s">
        <v>22</v>
      </c>
      <c r="H14" s="3" t="s">
        <v>23</v>
      </c>
      <c r="I14" s="3" t="s">
        <v>24</v>
      </c>
      <c r="J14" s="3" t="s">
        <v>25</v>
      </c>
      <c r="K14" s="3" t="s">
        <v>26</v>
      </c>
      <c r="L14" s="3" t="s">
        <v>27</v>
      </c>
    </row>
    <row r="15" spans="1:16" x14ac:dyDescent="0.2">
      <c r="A15" s="4">
        <v>1</v>
      </c>
      <c r="B15" s="4" t="s">
        <v>28</v>
      </c>
      <c r="C15" s="4">
        <v>52.87</v>
      </c>
      <c r="D15" s="4">
        <v>21.676300000000001</v>
      </c>
      <c r="E15" s="4">
        <v>2.4390000000000001</v>
      </c>
      <c r="F15" s="4">
        <v>7.8780000000000001</v>
      </c>
      <c r="G15" s="4">
        <v>26.655999999999999</v>
      </c>
      <c r="H15" s="4">
        <v>2.3334999999999999</v>
      </c>
      <c r="I15" s="4">
        <v>0.99199999999999999</v>
      </c>
      <c r="J15" s="4">
        <v>29.553999999999998</v>
      </c>
      <c r="K15" s="5">
        <v>43892.536759259259</v>
      </c>
      <c r="L15" s="4" t="s">
        <v>29</v>
      </c>
    </row>
    <row r="16" spans="1:16" x14ac:dyDescent="0.2">
      <c r="A16" s="6">
        <v>2</v>
      </c>
      <c r="B16" s="6" t="s">
        <v>30</v>
      </c>
      <c r="C16" s="6">
        <v>54.4</v>
      </c>
      <c r="D16" s="6">
        <v>22.019300000000001</v>
      </c>
      <c r="E16" s="6">
        <v>2.4710000000000001</v>
      </c>
      <c r="F16" s="6">
        <v>8.0649999999999995</v>
      </c>
      <c r="G16" s="6">
        <v>26.808</v>
      </c>
      <c r="H16" s="6">
        <v>2.3704999999999998</v>
      </c>
      <c r="I16" s="6">
        <v>0.99299999999999999</v>
      </c>
      <c r="J16" s="6">
        <v>30.084</v>
      </c>
      <c r="K16" s="7">
        <v>43892.545937499999</v>
      </c>
      <c r="L16" s="6" t="s">
        <v>31</v>
      </c>
    </row>
    <row r="17" spans="1:12" x14ac:dyDescent="0.2">
      <c r="A17" s="4">
        <v>3</v>
      </c>
      <c r="B17" s="4" t="s">
        <v>32</v>
      </c>
      <c r="C17" s="4">
        <v>55.43</v>
      </c>
      <c r="D17" s="4">
        <v>22.9544</v>
      </c>
      <c r="E17" s="4">
        <v>2.415</v>
      </c>
      <c r="F17" s="4">
        <v>8.2720000000000002</v>
      </c>
      <c r="G17" s="4">
        <v>26.491</v>
      </c>
      <c r="H17" s="4">
        <v>2.4605000000000001</v>
      </c>
      <c r="I17" s="4">
        <v>0.99299999999999999</v>
      </c>
      <c r="J17" s="4">
        <v>31.225999999999999</v>
      </c>
      <c r="K17" s="5">
        <v>43892.549513888887</v>
      </c>
      <c r="L17" s="4" t="s">
        <v>33</v>
      </c>
    </row>
    <row r="18" spans="1:12" x14ac:dyDescent="0.2">
      <c r="A18" s="6">
        <v>4</v>
      </c>
      <c r="B18" s="6" t="s">
        <v>32</v>
      </c>
      <c r="C18" s="6">
        <v>55.43</v>
      </c>
      <c r="D18" s="6">
        <v>22.880700000000001</v>
      </c>
      <c r="E18" s="6">
        <v>2.423</v>
      </c>
      <c r="F18" s="6">
        <v>8.3450000000000006</v>
      </c>
      <c r="G18" s="6">
        <v>26.725000000000001</v>
      </c>
      <c r="H18" s="6">
        <v>2.4605000000000001</v>
      </c>
      <c r="I18" s="6">
        <v>0.99299999999999999</v>
      </c>
      <c r="J18" s="6">
        <v>31.225999999999999</v>
      </c>
      <c r="K18" s="7">
        <v>43892.655324074076</v>
      </c>
      <c r="L18" s="6" t="s">
        <v>34</v>
      </c>
    </row>
    <row r="19" spans="1:12" x14ac:dyDescent="0.2">
      <c r="A19" s="4">
        <v>5</v>
      </c>
      <c r="B19" s="4" t="s">
        <v>32</v>
      </c>
      <c r="C19" s="4">
        <v>55.43</v>
      </c>
      <c r="D19" s="4">
        <v>22.804300000000001</v>
      </c>
      <c r="E19" s="4">
        <v>2.431</v>
      </c>
      <c r="F19" s="4">
        <v>8.4220000000000006</v>
      </c>
      <c r="G19" s="4">
        <v>26.971</v>
      </c>
      <c r="H19" s="4">
        <v>2.4605000000000001</v>
      </c>
      <c r="I19" s="4">
        <v>0.99299999999999999</v>
      </c>
      <c r="J19" s="4">
        <v>31.225999999999999</v>
      </c>
      <c r="K19" s="5">
        <v>43892.659189814818</v>
      </c>
      <c r="L19" s="4" t="s">
        <v>35</v>
      </c>
    </row>
    <row r="20" spans="1:12" x14ac:dyDescent="0.2">
      <c r="A20" s="6">
        <v>6</v>
      </c>
      <c r="B20" s="6" t="s">
        <v>30</v>
      </c>
      <c r="C20" s="6">
        <v>54.4</v>
      </c>
      <c r="D20" s="6">
        <v>21.959399999999999</v>
      </c>
      <c r="E20" s="6">
        <v>2.4769999999999999</v>
      </c>
      <c r="F20" s="6">
        <v>8.125</v>
      </c>
      <c r="G20" s="6">
        <v>27.007999999999999</v>
      </c>
      <c r="H20" s="6">
        <v>2.3704999999999998</v>
      </c>
      <c r="I20" s="6">
        <v>0.99299999999999999</v>
      </c>
      <c r="J20" s="6">
        <v>30.084</v>
      </c>
      <c r="K20" s="7">
        <v>43892.664525462962</v>
      </c>
      <c r="L20" s="6" t="s">
        <v>36</v>
      </c>
    </row>
    <row r="21" spans="1:12" x14ac:dyDescent="0.2">
      <c r="A21" s="4">
        <v>7</v>
      </c>
      <c r="B21" s="4" t="s">
        <v>30</v>
      </c>
      <c r="C21" s="4">
        <v>54.4</v>
      </c>
      <c r="D21" s="4">
        <v>21.8751</v>
      </c>
      <c r="E21" s="4">
        <v>2.4870000000000001</v>
      </c>
      <c r="F21" s="4">
        <v>8.2089999999999996</v>
      </c>
      <c r="G21" s="4">
        <v>27.286999999999999</v>
      </c>
      <c r="H21" s="4">
        <v>2.3704999999999998</v>
      </c>
      <c r="I21" s="4">
        <v>0.99299999999999999</v>
      </c>
      <c r="J21" s="4">
        <v>30.084</v>
      </c>
      <c r="K21" s="5">
        <v>43892.670231481483</v>
      </c>
      <c r="L21" s="4" t="s">
        <v>37</v>
      </c>
    </row>
    <row r="22" spans="1:12" x14ac:dyDescent="0.2">
      <c r="A22" s="6">
        <v>8</v>
      </c>
      <c r="B22" s="6" t="s">
        <v>28</v>
      </c>
      <c r="C22" s="6">
        <v>52.87</v>
      </c>
      <c r="D22" s="6">
        <v>21.639099999999999</v>
      </c>
      <c r="E22" s="6">
        <v>2.4430000000000001</v>
      </c>
      <c r="F22" s="6">
        <v>7.915</v>
      </c>
      <c r="G22" s="6">
        <v>26.780999999999999</v>
      </c>
      <c r="H22" s="6">
        <v>2.3334999999999999</v>
      </c>
      <c r="I22" s="6">
        <v>0.99199999999999999</v>
      </c>
      <c r="J22" s="6">
        <v>29.553999999999998</v>
      </c>
      <c r="K22" s="7">
        <v>43892.677974537037</v>
      </c>
      <c r="L22" s="6" t="s">
        <v>38</v>
      </c>
    </row>
    <row r="23" spans="1:12" x14ac:dyDescent="0.2">
      <c r="A23" s="4">
        <v>9</v>
      </c>
      <c r="B23" s="4" t="s">
        <v>28</v>
      </c>
      <c r="C23" s="4">
        <v>52.87</v>
      </c>
      <c r="D23" s="4">
        <v>21.699400000000001</v>
      </c>
      <c r="E23" s="4">
        <v>2.4359999999999999</v>
      </c>
      <c r="F23" s="4">
        <v>7.8550000000000004</v>
      </c>
      <c r="G23" s="4">
        <v>26.577999999999999</v>
      </c>
      <c r="H23" s="4">
        <v>2.3334999999999999</v>
      </c>
      <c r="I23" s="4">
        <v>0.99199999999999999</v>
      </c>
      <c r="J23" s="4">
        <v>29.553999999999998</v>
      </c>
      <c r="K23" s="5">
        <v>43892.695983796293</v>
      </c>
      <c r="L23" s="4" t="s">
        <v>39</v>
      </c>
    </row>
    <row r="24" spans="1:12" x14ac:dyDescent="0.2">
      <c r="A24" s="6">
        <v>10</v>
      </c>
      <c r="B24" s="6" t="s">
        <v>40</v>
      </c>
      <c r="C24" s="6">
        <v>56.65</v>
      </c>
      <c r="D24" s="6">
        <v>23.373000000000001</v>
      </c>
      <c r="E24" s="6">
        <v>2.4239999999999999</v>
      </c>
      <c r="F24" s="6">
        <v>8.1790000000000003</v>
      </c>
      <c r="G24" s="6">
        <v>25.922000000000001</v>
      </c>
      <c r="H24" s="6">
        <v>2.4937499999999999</v>
      </c>
      <c r="I24" s="6">
        <v>0.99150000000000005</v>
      </c>
      <c r="J24" s="6">
        <v>31.552</v>
      </c>
      <c r="K24" s="7">
        <v>43893.631099537037</v>
      </c>
      <c r="L24" s="6" t="s">
        <v>41</v>
      </c>
    </row>
    <row r="25" spans="1:12" x14ac:dyDescent="0.2">
      <c r="A25" s="4">
        <v>11</v>
      </c>
      <c r="B25" s="4" t="s">
        <v>40</v>
      </c>
      <c r="C25" s="4">
        <v>56.65</v>
      </c>
      <c r="D25" s="4">
        <v>23.274000000000001</v>
      </c>
      <c r="E25" s="4">
        <v>2.4340000000000002</v>
      </c>
      <c r="F25" s="4">
        <v>8.2780000000000005</v>
      </c>
      <c r="G25" s="4">
        <v>26.236000000000001</v>
      </c>
      <c r="H25" s="4">
        <v>2.4937499999999999</v>
      </c>
      <c r="I25" s="4">
        <v>0.99150000000000005</v>
      </c>
      <c r="J25" s="4">
        <v>31.552</v>
      </c>
      <c r="K25" s="5">
        <v>43893.63349537037</v>
      </c>
      <c r="L25" s="4" t="s">
        <v>42</v>
      </c>
    </row>
    <row r="26" spans="1:12" x14ac:dyDescent="0.2">
      <c r="A26" s="6">
        <v>12</v>
      </c>
      <c r="B26" s="6" t="s">
        <v>40</v>
      </c>
      <c r="C26" s="6">
        <v>56.65</v>
      </c>
      <c r="D26" s="6">
        <v>23.450500000000002</v>
      </c>
      <c r="E26" s="6">
        <v>2.4159999999999999</v>
      </c>
      <c r="F26" s="6">
        <v>8.1020000000000003</v>
      </c>
      <c r="G26" s="6">
        <v>25.678000000000001</v>
      </c>
      <c r="H26" s="6">
        <v>2.4937499999999999</v>
      </c>
      <c r="I26" s="6">
        <v>0.99150000000000005</v>
      </c>
      <c r="J26" s="6">
        <v>31.552</v>
      </c>
      <c r="K26" s="7">
        <v>43893.64199074074</v>
      </c>
      <c r="L26" s="6" t="s">
        <v>43</v>
      </c>
    </row>
    <row r="27" spans="1:12" x14ac:dyDescent="0.2">
      <c r="F27" t="s">
        <v>55</v>
      </c>
      <c r="G27">
        <f>AVERAGE(G15:G26)</f>
        <v>26.595083333333335</v>
      </c>
    </row>
    <row r="29" spans="1:12" x14ac:dyDescent="0.2">
      <c r="E29" s="25" t="s">
        <v>50</v>
      </c>
      <c r="F29" s="26" t="s">
        <v>55</v>
      </c>
    </row>
    <row r="30" spans="1:12" x14ac:dyDescent="0.2">
      <c r="E30" s="27">
        <v>1</v>
      </c>
      <c r="F30" s="28">
        <f>AVERAGE(G24:G26)</f>
        <v>25.945333333333334</v>
      </c>
    </row>
    <row r="31" spans="1:12" x14ac:dyDescent="0.2">
      <c r="E31" s="27">
        <v>2</v>
      </c>
      <c r="F31" s="28">
        <f>AVERAGE(G17:G19)</f>
        <v>26.728999999999999</v>
      </c>
    </row>
    <row r="32" spans="1:12" x14ac:dyDescent="0.2">
      <c r="E32" s="29">
        <v>3</v>
      </c>
      <c r="F32" s="30">
        <f>AVERAGE(G20:G21,G16)</f>
        <v>27.034333333333336</v>
      </c>
    </row>
  </sheetData>
  <mergeCells count="25">
    <mergeCell ref="A11:B11"/>
    <mergeCell ref="C11:H11"/>
    <mergeCell ref="I11:J11"/>
    <mergeCell ref="K11:P11"/>
    <mergeCell ref="A12:B12"/>
    <mergeCell ref="C12:H12"/>
    <mergeCell ref="I12:J12"/>
    <mergeCell ref="K12:P12"/>
    <mergeCell ref="A9:B9"/>
    <mergeCell ref="C9:H9"/>
    <mergeCell ref="I9:J9"/>
    <mergeCell ref="K9:P9"/>
    <mergeCell ref="A10:B10"/>
    <mergeCell ref="C10:H10"/>
    <mergeCell ref="I10:J10"/>
    <mergeCell ref="K10:P10"/>
    <mergeCell ref="A8:B8"/>
    <mergeCell ref="C8:H8"/>
    <mergeCell ref="I8:J8"/>
    <mergeCell ref="K8:P8"/>
    <mergeCell ref="A5:P6"/>
    <mergeCell ref="A7:B7"/>
    <mergeCell ref="C7:H7"/>
    <mergeCell ref="I7:J7"/>
    <mergeCell ref="K7:P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15D77-4ED0-0E48-AEF5-F0F7856D0875}">
  <dimension ref="A11:AA39"/>
  <sheetViews>
    <sheetView tabSelected="1" topLeftCell="A18" workbookViewId="0">
      <selection activeCell="H39" sqref="H39"/>
    </sheetView>
  </sheetViews>
  <sheetFormatPr baseColWidth="10" defaultRowHeight="16" x14ac:dyDescent="0.2"/>
  <cols>
    <col min="2" max="2" width="20.33203125" bestFit="1" customWidth="1"/>
  </cols>
  <sheetData>
    <row r="11" spans="1:1" x14ac:dyDescent="0.2">
      <c r="A11">
        <v>1</v>
      </c>
    </row>
    <row r="15" spans="1:1" x14ac:dyDescent="0.2">
      <c r="A15">
        <v>1</v>
      </c>
    </row>
    <row r="16" spans="1:1" x14ac:dyDescent="0.2">
      <c r="A16">
        <v>0</v>
      </c>
    </row>
    <row r="17" spans="1:27" x14ac:dyDescent="0.2">
      <c r="A17">
        <v>0</v>
      </c>
    </row>
    <row r="18" spans="1:27" x14ac:dyDescent="0.2">
      <c r="A18">
        <v>0</v>
      </c>
    </row>
    <row r="19" spans="1:27" x14ac:dyDescent="0.2">
      <c r="A19">
        <v>0</v>
      </c>
    </row>
    <row r="21" spans="1:27" x14ac:dyDescent="0.2">
      <c r="A21" s="8" t="s">
        <v>16</v>
      </c>
      <c r="B21" s="8" t="s">
        <v>17</v>
      </c>
      <c r="D21" s="8" t="s">
        <v>18</v>
      </c>
      <c r="E21" s="8" t="s">
        <v>19</v>
      </c>
      <c r="F21" s="8" t="s">
        <v>20</v>
      </c>
      <c r="G21" s="8" t="s">
        <v>21</v>
      </c>
      <c r="H21" s="8" t="s">
        <v>22</v>
      </c>
      <c r="J21" s="8" t="s">
        <v>23</v>
      </c>
      <c r="K21" s="8" t="s">
        <v>24</v>
      </c>
      <c r="L21" s="8" t="s">
        <v>25</v>
      </c>
    </row>
    <row r="22" spans="1:27" x14ac:dyDescent="0.2">
      <c r="A22">
        <v>1</v>
      </c>
      <c r="B22" t="s">
        <v>78</v>
      </c>
      <c r="C22">
        <v>0</v>
      </c>
      <c r="D22">
        <v>62.3</v>
      </c>
      <c r="E22">
        <v>25.501000000000001</v>
      </c>
      <c r="F22">
        <v>2.4430000000000001</v>
      </c>
      <c r="G22">
        <v>9.8149999999999995</v>
      </c>
      <c r="H22">
        <v>27.792000000000002</v>
      </c>
      <c r="I22">
        <v>0</v>
      </c>
      <c r="J22">
        <v>2.7839</v>
      </c>
      <c r="K22">
        <v>0.99280000000000002</v>
      </c>
      <c r="L22">
        <v>35.316000000000003</v>
      </c>
      <c r="M22">
        <v>0</v>
      </c>
      <c r="N22" s="24">
        <v>43985.732141203705</v>
      </c>
      <c r="AA22" t="s">
        <v>79</v>
      </c>
    </row>
    <row r="23" spans="1:27" x14ac:dyDescent="0.2">
      <c r="A23">
        <v>2</v>
      </c>
      <c r="B23" t="s">
        <v>78</v>
      </c>
      <c r="C23">
        <v>0</v>
      </c>
      <c r="D23">
        <v>62.3</v>
      </c>
      <c r="E23">
        <v>25.7011</v>
      </c>
      <c r="F23">
        <v>2.4239999999999999</v>
      </c>
      <c r="G23">
        <v>9.6150000000000002</v>
      </c>
      <c r="H23">
        <v>27.225999999999999</v>
      </c>
      <c r="I23">
        <v>0</v>
      </c>
      <c r="J23">
        <v>2.7839</v>
      </c>
      <c r="K23">
        <v>0.99280000000000002</v>
      </c>
      <c r="L23">
        <v>35.316000000000003</v>
      </c>
      <c r="M23">
        <v>0</v>
      </c>
      <c r="N23" s="24">
        <v>43985.734560185185</v>
      </c>
      <c r="AA23" t="s">
        <v>80</v>
      </c>
    </row>
    <row r="24" spans="1:27" x14ac:dyDescent="0.2">
      <c r="A24">
        <v>3</v>
      </c>
      <c r="B24" t="s">
        <v>78</v>
      </c>
      <c r="C24">
        <v>0</v>
      </c>
      <c r="D24">
        <v>62.3</v>
      </c>
      <c r="E24">
        <v>25.718299999999999</v>
      </c>
      <c r="F24">
        <v>2.4220000000000002</v>
      </c>
      <c r="G24">
        <v>9.5980000000000008</v>
      </c>
      <c r="H24">
        <v>27.177</v>
      </c>
      <c r="I24">
        <v>0</v>
      </c>
      <c r="J24">
        <v>2.7839</v>
      </c>
      <c r="K24">
        <v>0.99280000000000002</v>
      </c>
      <c r="L24">
        <v>35.316000000000003</v>
      </c>
      <c r="M24">
        <v>0</v>
      </c>
      <c r="N24" s="24">
        <v>43985.73641203704</v>
      </c>
      <c r="AA24" t="s">
        <v>81</v>
      </c>
    </row>
    <row r="25" spans="1:27" x14ac:dyDescent="0.2">
      <c r="A25">
        <v>4</v>
      </c>
      <c r="B25" t="s">
        <v>82</v>
      </c>
      <c r="C25">
        <v>0</v>
      </c>
      <c r="D25">
        <v>61.8</v>
      </c>
      <c r="E25">
        <v>25.2803</v>
      </c>
      <c r="F25">
        <v>2.4449999999999998</v>
      </c>
      <c r="G25">
        <v>9.4290000000000003</v>
      </c>
      <c r="H25">
        <v>27.166</v>
      </c>
      <c r="I25">
        <v>0</v>
      </c>
      <c r="J25">
        <v>2.7488000000000001</v>
      </c>
      <c r="K25">
        <v>0.99050000000000005</v>
      </c>
      <c r="L25">
        <v>34.709000000000003</v>
      </c>
      <c r="M25">
        <v>0</v>
      </c>
      <c r="N25" s="24">
        <v>43985.743715277778</v>
      </c>
      <c r="AA25" t="s">
        <v>83</v>
      </c>
    </row>
    <row r="26" spans="1:27" x14ac:dyDescent="0.2">
      <c r="A26">
        <v>5</v>
      </c>
      <c r="B26" t="s">
        <v>82</v>
      </c>
      <c r="C26">
        <v>0</v>
      </c>
      <c r="D26">
        <v>61.8</v>
      </c>
      <c r="E26">
        <v>25.247399999999999</v>
      </c>
      <c r="F26">
        <v>2.448</v>
      </c>
      <c r="G26">
        <v>9.4619999999999997</v>
      </c>
      <c r="H26">
        <v>27.260999999999999</v>
      </c>
      <c r="I26">
        <v>0</v>
      </c>
      <c r="J26">
        <v>2.7488000000000001</v>
      </c>
      <c r="K26">
        <v>0.99050000000000005</v>
      </c>
      <c r="L26">
        <v>34.709000000000003</v>
      </c>
      <c r="M26">
        <v>0</v>
      </c>
      <c r="N26" s="24">
        <v>43985.74858796296</v>
      </c>
      <c r="AA26" t="s">
        <v>84</v>
      </c>
    </row>
    <row r="27" spans="1:27" x14ac:dyDescent="0.2">
      <c r="A27">
        <v>6</v>
      </c>
      <c r="B27" t="s">
        <v>82</v>
      </c>
      <c r="C27">
        <v>0</v>
      </c>
      <c r="D27">
        <v>61.8</v>
      </c>
      <c r="E27">
        <v>25.610600000000002</v>
      </c>
      <c r="F27">
        <v>2.4129999999999998</v>
      </c>
      <c r="G27">
        <v>9.0980000000000008</v>
      </c>
      <c r="H27">
        <v>26.212</v>
      </c>
      <c r="I27">
        <v>0</v>
      </c>
      <c r="J27">
        <v>2.7488000000000001</v>
      </c>
      <c r="K27">
        <v>0.99050000000000005</v>
      </c>
      <c r="L27">
        <v>34.709000000000003</v>
      </c>
      <c r="M27">
        <v>0</v>
      </c>
      <c r="N27" s="24">
        <v>43985.751840277779</v>
      </c>
      <c r="AA27" t="s">
        <v>85</v>
      </c>
    </row>
    <row r="28" spans="1:27" x14ac:dyDescent="0.2">
      <c r="A28">
        <v>7</v>
      </c>
      <c r="B28" t="s">
        <v>87</v>
      </c>
      <c r="C28">
        <v>0</v>
      </c>
      <c r="D28">
        <v>51.29</v>
      </c>
      <c r="E28">
        <v>20.884599999999999</v>
      </c>
      <c r="F28">
        <v>2.456</v>
      </c>
      <c r="G28">
        <v>8.3949999999999996</v>
      </c>
      <c r="H28">
        <v>28.670999999999999</v>
      </c>
      <c r="I28">
        <v>0</v>
      </c>
      <c r="J28">
        <v>2.2873000000000001</v>
      </c>
      <c r="K28">
        <v>0.99729999999999996</v>
      </c>
      <c r="L28">
        <v>29.28</v>
      </c>
      <c r="M28">
        <v>0</v>
      </c>
      <c r="N28" s="24">
        <v>44008.493715277778</v>
      </c>
    </row>
    <row r="29" spans="1:27" x14ac:dyDescent="0.2">
      <c r="A29">
        <v>8</v>
      </c>
      <c r="B29" t="s">
        <v>87</v>
      </c>
      <c r="C29">
        <v>0</v>
      </c>
      <c r="D29">
        <v>51.29</v>
      </c>
      <c r="E29">
        <v>20.886700000000001</v>
      </c>
      <c r="F29">
        <v>2.456</v>
      </c>
      <c r="G29">
        <v>8.3930000000000007</v>
      </c>
      <c r="H29">
        <v>28.664999999999999</v>
      </c>
      <c r="I29">
        <v>0</v>
      </c>
      <c r="J29">
        <v>2.2873000000000001</v>
      </c>
      <c r="K29">
        <v>0.99729999999999996</v>
      </c>
      <c r="L29">
        <v>29.28</v>
      </c>
      <c r="M29">
        <v>0</v>
      </c>
      <c r="N29" s="24">
        <v>44008.495509259257</v>
      </c>
    </row>
    <row r="30" spans="1:27" x14ac:dyDescent="0.2">
      <c r="A30">
        <v>9</v>
      </c>
      <c r="B30" t="s">
        <v>87</v>
      </c>
      <c r="C30">
        <v>0</v>
      </c>
      <c r="D30">
        <v>51.29</v>
      </c>
      <c r="E30">
        <v>20.8812</v>
      </c>
      <c r="F30">
        <v>2.456</v>
      </c>
      <c r="G30">
        <v>8.3989999999999991</v>
      </c>
      <c r="H30">
        <v>28.684999999999999</v>
      </c>
      <c r="I30">
        <v>0</v>
      </c>
      <c r="J30">
        <v>2.2873000000000001</v>
      </c>
      <c r="K30">
        <v>0.99729999999999996</v>
      </c>
      <c r="L30">
        <v>29.28</v>
      </c>
      <c r="M30">
        <v>0</v>
      </c>
      <c r="N30" s="24">
        <v>44008.500358796293</v>
      </c>
    </row>
    <row r="31" spans="1:27" x14ac:dyDescent="0.2">
      <c r="A31">
        <v>10</v>
      </c>
      <c r="B31" t="s">
        <v>86</v>
      </c>
      <c r="C31">
        <v>0</v>
      </c>
      <c r="D31">
        <v>48.96</v>
      </c>
      <c r="E31">
        <v>19.917100000000001</v>
      </c>
      <c r="F31">
        <v>2.4580000000000002</v>
      </c>
      <c r="G31">
        <v>8.3640000000000008</v>
      </c>
      <c r="H31">
        <v>29.574999999999999</v>
      </c>
      <c r="I31">
        <v>0</v>
      </c>
      <c r="J31">
        <v>2.2097000000000002</v>
      </c>
      <c r="K31">
        <v>0.99719999999999998</v>
      </c>
      <c r="L31">
        <v>28.280999999999999</v>
      </c>
      <c r="M31">
        <v>0</v>
      </c>
      <c r="N31" s="24">
        <v>44008.460949074077</v>
      </c>
    </row>
    <row r="32" spans="1:27" x14ac:dyDescent="0.2">
      <c r="A32">
        <v>11</v>
      </c>
      <c r="B32" t="s">
        <v>86</v>
      </c>
      <c r="C32">
        <v>0</v>
      </c>
      <c r="D32">
        <v>48.96</v>
      </c>
      <c r="E32">
        <v>19.9252</v>
      </c>
      <c r="F32">
        <v>2.4569999999999999</v>
      </c>
      <c r="G32">
        <v>8.3559999999999999</v>
      </c>
      <c r="H32">
        <v>29.545999999999999</v>
      </c>
      <c r="I32">
        <v>0</v>
      </c>
      <c r="J32">
        <v>2.2097000000000002</v>
      </c>
      <c r="K32">
        <v>0.99719999999999998</v>
      </c>
      <c r="L32">
        <v>28.280999999999999</v>
      </c>
      <c r="M32">
        <v>0</v>
      </c>
      <c r="N32" s="24">
        <v>44008.463229166664</v>
      </c>
    </row>
    <row r="33" spans="1:14" x14ac:dyDescent="0.2">
      <c r="A33">
        <v>12</v>
      </c>
      <c r="B33" t="s">
        <v>86</v>
      </c>
      <c r="C33">
        <v>0</v>
      </c>
      <c r="D33">
        <v>48.96</v>
      </c>
      <c r="E33">
        <v>19.923300000000001</v>
      </c>
      <c r="F33">
        <v>2.4569999999999999</v>
      </c>
      <c r="G33">
        <v>8.3580000000000005</v>
      </c>
      <c r="H33">
        <v>29.553000000000001</v>
      </c>
      <c r="I33">
        <v>0</v>
      </c>
      <c r="J33">
        <v>2.2097000000000002</v>
      </c>
      <c r="K33">
        <v>0.99719999999999998</v>
      </c>
      <c r="L33">
        <v>28.280999999999999</v>
      </c>
      <c r="M33">
        <v>0</v>
      </c>
      <c r="N33" s="24">
        <v>44008.468738425923</v>
      </c>
    </row>
    <row r="34" spans="1:14" x14ac:dyDescent="0.2">
      <c r="G34" t="s">
        <v>55</v>
      </c>
      <c r="H34">
        <f>AVERAGE(H22:H30)</f>
        <v>27.650555555555552</v>
      </c>
    </row>
    <row r="36" spans="1:14" x14ac:dyDescent="0.2">
      <c r="E36" s="25" t="s">
        <v>50</v>
      </c>
      <c r="F36" s="26" t="s">
        <v>55</v>
      </c>
    </row>
    <row r="37" spans="1:14" x14ac:dyDescent="0.2">
      <c r="E37" s="27">
        <v>3</v>
      </c>
      <c r="F37" s="28">
        <f>AVERAGE(H22:H24)</f>
        <v>27.39833333333333</v>
      </c>
    </row>
    <row r="38" spans="1:14" x14ac:dyDescent="0.2">
      <c r="E38" s="27">
        <v>4</v>
      </c>
      <c r="F38" s="28">
        <f>AVERAGE(H25:H27)</f>
        <v>26.879666666666665</v>
      </c>
    </row>
    <row r="39" spans="1:14" x14ac:dyDescent="0.2">
      <c r="E39" s="29">
        <v>6</v>
      </c>
      <c r="F39" s="30">
        <f>AVERAGE(H28:H30)</f>
        <v>28.673666666666666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Neat Cement</vt:lpstr>
      <vt:lpstr>0.05%GNPs Cement</vt:lpstr>
      <vt:lpstr>0.1%GNPs Cement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Massion, Cody</cp:lastModifiedBy>
  <dcterms:created xsi:type="dcterms:W3CDTF">2020-03-04T23:31:23Z</dcterms:created>
  <dcterms:modified xsi:type="dcterms:W3CDTF">2022-03-30T15:27:08Z</dcterms:modified>
</cp:coreProperties>
</file>